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laura\OneDrive\Desktop\"/>
    </mc:Choice>
  </mc:AlternateContent>
  <xr:revisionPtr revIDLastSave="0" documentId="13_ncr:1_{380626CD-3F5E-4F3C-B71A-E65D4173C503}" xr6:coauthVersionLast="47" xr6:coauthVersionMax="47" xr10:uidLastSave="{00000000-0000-0000-0000-000000000000}"/>
  <bookViews>
    <workbookView xWindow="-113" yWindow="-113" windowWidth="24267" windowHeight="13023" activeTab="5" xr2:uid="{00000000-000D-0000-FFFF-FFFF00000000}"/>
  </bookViews>
  <sheets>
    <sheet name="Hg" sheetId="25" r:id="rId1"/>
    <sheet name="IPA" sheetId="2" r:id="rId2"/>
    <sheet name="PBDElipidi" sheetId="3" r:id="rId3"/>
    <sheet name="PBDE (solo quelli della Diret)" sheetId="20" r:id="rId4"/>
    <sheet name="PCBdl" sheetId="16" r:id="rId5"/>
    <sheet name="PCBlipidi" sheetId="4" r:id="rId6"/>
    <sheet name="DDX lipidi" sheetId="5" r:id="rId7"/>
    <sheet name="DDX" sheetId="13" r:id="rId8"/>
  </sheet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3" i="2" l="1"/>
  <c r="A4" i="2"/>
  <c r="A5" i="2"/>
  <c r="A6" i="2" s="1"/>
  <c r="A7" i="2" s="1"/>
  <c r="A8" i="2" s="1"/>
  <c r="A9" i="2" s="1"/>
  <c r="A10" i="2" s="1"/>
  <c r="A13" i="2"/>
  <c r="B46" i="5" l="1"/>
  <c r="B45" i="5"/>
  <c r="B46" i="4"/>
  <c r="B45" i="4"/>
  <c r="B44" i="4"/>
  <c r="B43" i="4"/>
  <c r="B44" i="5"/>
  <c r="B43" i="5"/>
  <c r="B38" i="4"/>
  <c r="B37" i="4"/>
  <c r="B36" i="4"/>
  <c r="B35" i="4"/>
  <c r="B4" i="16"/>
  <c r="B3" i="16"/>
  <c r="C2" i="16"/>
  <c r="D4" i="16"/>
  <c r="D3" i="16"/>
  <c r="E3" i="16"/>
</calcChain>
</file>

<file path=xl/sharedStrings.xml><?xml version="1.0" encoding="utf-8"?>
<sst xmlns="http://schemas.openxmlformats.org/spreadsheetml/2006/main" count="59" uniqueCount="21">
  <si>
    <t>zooplancton</t>
  </si>
  <si>
    <t>molluschi (Baveno)</t>
  </si>
  <si>
    <t>coregone piccolo</t>
  </si>
  <si>
    <t>coregone grande</t>
  </si>
  <si>
    <t>agone grande</t>
  </si>
  <si>
    <t>agone piccolo</t>
  </si>
  <si>
    <t>Brissago</t>
  </si>
  <si>
    <t>Luino</t>
  </si>
  <si>
    <t>Pallanza</t>
  </si>
  <si>
    <t>Laveno</t>
  </si>
  <si>
    <t>Baveno</t>
  </si>
  <si>
    <t>Suna</t>
  </si>
  <si>
    <t>Brebbia</t>
  </si>
  <si>
    <t>Ranco</t>
  </si>
  <si>
    <t>ng/g lipidi</t>
  </si>
  <si>
    <t>ng/g p.f.</t>
  </si>
  <si>
    <t>TEF pg g-1</t>
  </si>
  <si>
    <t>N.D.</t>
  </si>
  <si>
    <t>Unio</t>
  </si>
  <si>
    <t>gardon</t>
  </si>
  <si>
    <t>Gardon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</si>
</sst>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0.000"/>
    <numFmt numFmtId="165" formatCode="0.0"/>
    <numFmt numFmtId="166" formatCode="[$-410]mmm\-yy;@"/>
  </numFmts>
  <fonts count="1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0"/>
      <name val="Calibri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color theme="1"/>
      <name val="Times New Roman"/>
      <family val="2"/>
    </font>
    <font>
      <sz val="11"/>
      <color indexed="8"/>
      <name val="Calibri"/>
      <family val="2"/>
    </font>
    <font>
      <sz val="10"/>
      <color rgb="FF000000"/>
      <name val="Calibri"/>
      <family val="2"/>
      <charset val="1"/>
    </font>
    <font>
      <sz val="11"/>
      <name val="Times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/>
    <xf numFmtId="0" fontId="2" fillId="0" borderId="0"/>
    <xf numFmtId="0" fontId="4" fillId="0" borderId="0"/>
    <xf numFmtId="0" fontId="2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10" fillId="0" borderId="0"/>
    <xf numFmtId="0" fontId="7" fillId="0" borderId="0"/>
  </cellStyleXfs>
  <cellXfs count="29">
    <xf numFmtId="0" fontId="0" fillId="0" borderId="0" xfId="0"/>
    <xf numFmtId="17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 vertical="center"/>
    </xf>
    <xf numFmtId="1" fontId="2" fillId="0" borderId="0" xfId="1" applyNumberFormat="1" applyAlignment="1">
      <alignment horizontal="center"/>
    </xf>
    <xf numFmtId="1" fontId="6" fillId="0" borderId="0" xfId="1" applyNumberFormat="1" applyFont="1" applyAlignment="1">
      <alignment horizontal="center" vertical="center"/>
    </xf>
    <xf numFmtId="1" fontId="0" fillId="0" borderId="0" xfId="0" applyNumberFormat="1" applyAlignment="1">
      <alignment horizontal="center"/>
    </xf>
    <xf numFmtId="17" fontId="0" fillId="0" borderId="0" xfId="0" applyNumberFormat="1" applyAlignment="1">
      <alignment horizontal="right"/>
    </xf>
    <xf numFmtId="166" fontId="0" fillId="0" borderId="0" xfId="0" applyNumberFormat="1"/>
    <xf numFmtId="164" fontId="0" fillId="0" borderId="0" xfId="0" applyNumberFormat="1" applyAlignment="1">
      <alignment horizontal="center"/>
    </xf>
    <xf numFmtId="1" fontId="3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7" fontId="1" fillId="0" borderId="0" xfId="0" applyNumberFormat="1" applyFont="1"/>
    <xf numFmtId="1" fontId="1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0" fontId="1" fillId="0" borderId="0" xfId="0" applyFont="1" applyAlignment="1">
      <alignment horizontal="right"/>
    </xf>
    <xf numFmtId="1" fontId="5" fillId="0" borderId="0" xfId="2" applyNumberFormat="1" applyFont="1" applyAlignment="1">
      <alignment horizontal="center"/>
    </xf>
    <xf numFmtId="1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165" fontId="12" fillId="0" borderId="0" xfId="0" applyNumberFormat="1" applyFont="1" applyAlignment="1">
      <alignment horizontal="center"/>
    </xf>
    <xf numFmtId="165" fontId="1" fillId="0" borderId="0" xfId="0" applyNumberFormat="1" applyFont="1"/>
    <xf numFmtId="164" fontId="2" fillId="0" borderId="0" xfId="0" applyNumberFormat="1" applyFont="1" applyAlignment="1">
      <alignment horizontal="center"/>
    </xf>
    <xf numFmtId="1" fontId="1" fillId="0" borderId="0" xfId="0" applyNumberFormat="1" applyFont="1"/>
  </cellXfs>
  <cellStyles count="10">
    <cellStyle name="Normale" xfId="0" builtinId="0"/>
    <cellStyle name="Normale 2" xfId="1" xr:uid="{00000000-0005-0000-0000-000001000000}"/>
    <cellStyle name="Normale 2 2" xfId="3" xr:uid="{00000000-0005-0000-0000-000002000000}"/>
    <cellStyle name="Normale 2 2 2" xfId="7" xr:uid="{BD5C64FD-32B4-42CC-804D-D0C4D66AEF9F}"/>
    <cellStyle name="Normale 2 3" xfId="6" xr:uid="{40AE41F7-5A9A-4DCC-9B0D-D3CE2A10F9D0}"/>
    <cellStyle name="Normale 2 4" xfId="8" xr:uid="{9D93BE40-38EC-4C15-BA2A-763BCB81AFC8}"/>
    <cellStyle name="Normale 3" xfId="4" xr:uid="{536A438A-73F8-4358-88D7-4057A524D0E0}"/>
    <cellStyle name="Normale 3 2" xfId="5" xr:uid="{9D4C5588-65FF-410E-B440-7F1296BCE2BE}"/>
    <cellStyle name="Normale 3 3" xfId="9" xr:uid="{BF7BAB94-B0F9-43EF-BA7B-570784D44992}"/>
    <cellStyle name="TableStyleLight1" xfId="2" xr:uid="{00000000-0005-0000-0000-000003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mruColors>
      <color rgb="FFFF00FF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ysClr val="windowText" lastClr="000000"/>
                </a:solidFill>
              </a:rPr>
              <a:t>Hg</a:t>
            </a:r>
          </a:p>
        </c:rich>
      </c:tx>
      <c:layout>
        <c:manualLayout>
          <c:xMode val="edge"/>
          <c:yMode val="edge"/>
          <c:x val="2.9097112860892414E-2"/>
          <c:y val="0.152777777777777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Hg!$B$1</c:f>
              <c:strCache>
                <c:ptCount val="1"/>
                <c:pt idx="0">
                  <c:v>zooplancton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Hg!$A$2:$A$71</c:f>
              <c:numCache>
                <c:formatCode>mmm\-yy</c:formatCode>
                <c:ptCount val="70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40087</c:v>
                </c:pt>
                <c:pt idx="7">
                  <c:v>40157</c:v>
                </c:pt>
                <c:pt idx="8">
                  <c:v>40269</c:v>
                </c:pt>
                <c:pt idx="9">
                  <c:v>40360</c:v>
                </c:pt>
                <c:pt idx="10">
                  <c:v>40483</c:v>
                </c:pt>
                <c:pt idx="11">
                  <c:v>40544</c:v>
                </c:pt>
                <c:pt idx="12">
                  <c:v>40664</c:v>
                </c:pt>
                <c:pt idx="13">
                  <c:v>40725</c:v>
                </c:pt>
                <c:pt idx="14">
                  <c:v>40848</c:v>
                </c:pt>
                <c:pt idx="15">
                  <c:v>40940</c:v>
                </c:pt>
                <c:pt idx="16">
                  <c:v>41030</c:v>
                </c:pt>
                <c:pt idx="17">
                  <c:v>41091</c:v>
                </c:pt>
                <c:pt idx="18">
                  <c:v>41183</c:v>
                </c:pt>
                <c:pt idx="19">
                  <c:v>41275</c:v>
                </c:pt>
                <c:pt idx="20">
                  <c:v>41334</c:v>
                </c:pt>
                <c:pt idx="21">
                  <c:v>41456</c:v>
                </c:pt>
                <c:pt idx="22">
                  <c:v>41548</c:v>
                </c:pt>
                <c:pt idx="23">
                  <c:v>41640</c:v>
                </c:pt>
                <c:pt idx="24">
                  <c:v>41699</c:v>
                </c:pt>
                <c:pt idx="25">
                  <c:v>41760</c:v>
                </c:pt>
                <c:pt idx="26">
                  <c:v>41821</c:v>
                </c:pt>
                <c:pt idx="27">
                  <c:v>41913</c:v>
                </c:pt>
                <c:pt idx="28">
                  <c:v>42005</c:v>
                </c:pt>
                <c:pt idx="29">
                  <c:v>42064</c:v>
                </c:pt>
                <c:pt idx="30">
                  <c:v>42186</c:v>
                </c:pt>
                <c:pt idx="31">
                  <c:v>42278</c:v>
                </c:pt>
                <c:pt idx="32">
                  <c:v>42370</c:v>
                </c:pt>
                <c:pt idx="33">
                  <c:v>42491</c:v>
                </c:pt>
                <c:pt idx="34">
                  <c:v>42522</c:v>
                </c:pt>
                <c:pt idx="35">
                  <c:v>42587</c:v>
                </c:pt>
                <c:pt idx="36">
                  <c:v>42677</c:v>
                </c:pt>
                <c:pt idx="37">
                  <c:v>42767</c:v>
                </c:pt>
                <c:pt idx="38">
                  <c:v>42856</c:v>
                </c:pt>
                <c:pt idx="39">
                  <c:v>42948</c:v>
                </c:pt>
                <c:pt idx="40">
                  <c:v>43040</c:v>
                </c:pt>
                <c:pt idx="41">
                  <c:v>43132</c:v>
                </c:pt>
                <c:pt idx="42">
                  <c:v>43221</c:v>
                </c:pt>
                <c:pt idx="43">
                  <c:v>43313</c:v>
                </c:pt>
                <c:pt idx="44">
                  <c:v>43405</c:v>
                </c:pt>
                <c:pt idx="45">
                  <c:v>43497</c:v>
                </c:pt>
                <c:pt idx="46">
                  <c:v>43586</c:v>
                </c:pt>
                <c:pt idx="47">
                  <c:v>43678</c:v>
                </c:pt>
                <c:pt idx="48">
                  <c:v>43770</c:v>
                </c:pt>
                <c:pt idx="49">
                  <c:v>43862</c:v>
                </c:pt>
                <c:pt idx="50">
                  <c:v>43952</c:v>
                </c:pt>
                <c:pt idx="51">
                  <c:v>44044</c:v>
                </c:pt>
                <c:pt idx="52">
                  <c:v>44136</c:v>
                </c:pt>
                <c:pt idx="53">
                  <c:v>44228</c:v>
                </c:pt>
                <c:pt idx="54">
                  <c:v>44317</c:v>
                </c:pt>
                <c:pt idx="55">
                  <c:v>44409</c:v>
                </c:pt>
                <c:pt idx="56">
                  <c:v>44501</c:v>
                </c:pt>
                <c:pt idx="57">
                  <c:v>44593</c:v>
                </c:pt>
                <c:pt idx="58">
                  <c:v>44682</c:v>
                </c:pt>
                <c:pt idx="59">
                  <c:v>44774</c:v>
                </c:pt>
                <c:pt idx="60">
                  <c:v>44866</c:v>
                </c:pt>
                <c:pt idx="61">
                  <c:v>44958</c:v>
                </c:pt>
                <c:pt idx="62">
                  <c:v>45047</c:v>
                </c:pt>
                <c:pt idx="63">
                  <c:v>45139</c:v>
                </c:pt>
                <c:pt idx="64">
                  <c:v>45231</c:v>
                </c:pt>
                <c:pt idx="65">
                  <c:v>45323</c:v>
                </c:pt>
                <c:pt idx="66" formatCode="[$-410]mmm\-yy;@">
                  <c:v>45352</c:v>
                </c:pt>
                <c:pt idx="67">
                  <c:v>45413</c:v>
                </c:pt>
                <c:pt idx="68">
                  <c:v>45505</c:v>
                </c:pt>
                <c:pt idx="69">
                  <c:v>45597</c:v>
                </c:pt>
              </c:numCache>
            </c:numRef>
          </c:cat>
          <c:val>
            <c:numRef>
              <c:f>Hg!$B$2:$B$66</c:f>
              <c:numCache>
                <c:formatCode>General</c:formatCode>
                <c:ptCount val="65"/>
                <c:pt idx="25">
                  <c:v>70</c:v>
                </c:pt>
                <c:pt idx="26">
                  <c:v>90</c:v>
                </c:pt>
                <c:pt idx="27">
                  <c:v>90</c:v>
                </c:pt>
                <c:pt idx="28">
                  <c:v>120</c:v>
                </c:pt>
                <c:pt idx="33">
                  <c:v>60</c:v>
                </c:pt>
                <c:pt idx="35">
                  <c:v>80</c:v>
                </c:pt>
                <c:pt idx="36">
                  <c:v>190</c:v>
                </c:pt>
                <c:pt idx="37">
                  <c:v>150</c:v>
                </c:pt>
                <c:pt idx="38">
                  <c:v>85</c:v>
                </c:pt>
                <c:pt idx="39">
                  <c:v>55</c:v>
                </c:pt>
                <c:pt idx="40">
                  <c:v>82</c:v>
                </c:pt>
                <c:pt idx="41">
                  <c:v>175</c:v>
                </c:pt>
                <c:pt idx="42">
                  <c:v>70</c:v>
                </c:pt>
                <c:pt idx="43">
                  <c:v>53</c:v>
                </c:pt>
                <c:pt idx="44">
                  <c:v>72</c:v>
                </c:pt>
                <c:pt idx="45">
                  <c:v>131</c:v>
                </c:pt>
                <c:pt idx="46">
                  <c:v>102</c:v>
                </c:pt>
                <c:pt idx="47">
                  <c:v>49</c:v>
                </c:pt>
                <c:pt idx="48">
                  <c:v>97</c:v>
                </c:pt>
                <c:pt idx="49">
                  <c:v>152</c:v>
                </c:pt>
                <c:pt idx="50" formatCode="0">
                  <c:v>52.250000000000007</c:v>
                </c:pt>
                <c:pt idx="51" formatCode="0">
                  <c:v>64.650000000000006</c:v>
                </c:pt>
                <c:pt idx="52" formatCode="0">
                  <c:v>84.966666666666683</c:v>
                </c:pt>
                <c:pt idx="53" formatCode="0">
                  <c:v>111.99999999999999</c:v>
                </c:pt>
                <c:pt idx="54" formatCode="0">
                  <c:v>39.400000000000006</c:v>
                </c:pt>
                <c:pt idx="55" formatCode="0">
                  <c:v>59.099999999999994</c:v>
                </c:pt>
                <c:pt idx="56" formatCode="0">
                  <c:v>89.703468208092502</c:v>
                </c:pt>
                <c:pt idx="57" formatCode="0">
                  <c:v>77.73333333333332</c:v>
                </c:pt>
                <c:pt idx="58" formatCode="0">
                  <c:v>33.049999999999997</c:v>
                </c:pt>
                <c:pt idx="59" formatCode="0">
                  <c:v>38.75</c:v>
                </c:pt>
                <c:pt idx="60" formatCode="0">
                  <c:v>90.05</c:v>
                </c:pt>
                <c:pt idx="61" formatCode="0">
                  <c:v>88.25</c:v>
                </c:pt>
                <c:pt idx="62" formatCode="0">
                  <c:v>44.45</c:v>
                </c:pt>
                <c:pt idx="63" formatCode="0">
                  <c:v>37.650000000000006</c:v>
                </c:pt>
                <c:pt idx="64" formatCode="0">
                  <c:v>123.5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35-4B33-8B1B-E5F3C32109B4}"/>
            </c:ext>
          </c:extLst>
        </c:ser>
        <c:ser>
          <c:idx val="1"/>
          <c:order val="1"/>
          <c:tx>
            <c:strRef>
              <c:f>Hg!$C$1</c:f>
              <c:strCache>
                <c:ptCount val="1"/>
                <c:pt idx="0">
                  <c:v>molluschi (Baveno)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Hg!$A$2:$A$71</c:f>
              <c:numCache>
                <c:formatCode>mmm\-yy</c:formatCode>
                <c:ptCount val="70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40087</c:v>
                </c:pt>
                <c:pt idx="7">
                  <c:v>40157</c:v>
                </c:pt>
                <c:pt idx="8">
                  <c:v>40269</c:v>
                </c:pt>
                <c:pt idx="9">
                  <c:v>40360</c:v>
                </c:pt>
                <c:pt idx="10">
                  <c:v>40483</c:v>
                </c:pt>
                <c:pt idx="11">
                  <c:v>40544</c:v>
                </c:pt>
                <c:pt idx="12">
                  <c:v>40664</c:v>
                </c:pt>
                <c:pt idx="13">
                  <c:v>40725</c:v>
                </c:pt>
                <c:pt idx="14">
                  <c:v>40848</c:v>
                </c:pt>
                <c:pt idx="15">
                  <c:v>40940</c:v>
                </c:pt>
                <c:pt idx="16">
                  <c:v>41030</c:v>
                </c:pt>
                <c:pt idx="17">
                  <c:v>41091</c:v>
                </c:pt>
                <c:pt idx="18">
                  <c:v>41183</c:v>
                </c:pt>
                <c:pt idx="19">
                  <c:v>41275</c:v>
                </c:pt>
                <c:pt idx="20">
                  <c:v>41334</c:v>
                </c:pt>
                <c:pt idx="21">
                  <c:v>41456</c:v>
                </c:pt>
                <c:pt idx="22">
                  <c:v>41548</c:v>
                </c:pt>
                <c:pt idx="23">
                  <c:v>41640</c:v>
                </c:pt>
                <c:pt idx="24">
                  <c:v>41699</c:v>
                </c:pt>
                <c:pt idx="25">
                  <c:v>41760</c:v>
                </c:pt>
                <c:pt idx="26">
                  <c:v>41821</c:v>
                </c:pt>
                <c:pt idx="27">
                  <c:v>41913</c:v>
                </c:pt>
                <c:pt idx="28">
                  <c:v>42005</c:v>
                </c:pt>
                <c:pt idx="29">
                  <c:v>42064</c:v>
                </c:pt>
                <c:pt idx="30">
                  <c:v>42186</c:v>
                </c:pt>
                <c:pt idx="31">
                  <c:v>42278</c:v>
                </c:pt>
                <c:pt idx="32">
                  <c:v>42370</c:v>
                </c:pt>
                <c:pt idx="33">
                  <c:v>42491</c:v>
                </c:pt>
                <c:pt idx="34">
                  <c:v>42522</c:v>
                </c:pt>
                <c:pt idx="35">
                  <c:v>42587</c:v>
                </c:pt>
                <c:pt idx="36">
                  <c:v>42677</c:v>
                </c:pt>
                <c:pt idx="37">
                  <c:v>42767</c:v>
                </c:pt>
                <c:pt idx="38">
                  <c:v>42856</c:v>
                </c:pt>
                <c:pt idx="39">
                  <c:v>42948</c:v>
                </c:pt>
                <c:pt idx="40">
                  <c:v>43040</c:v>
                </c:pt>
                <c:pt idx="41">
                  <c:v>43132</c:v>
                </c:pt>
                <c:pt idx="42">
                  <c:v>43221</c:v>
                </c:pt>
                <c:pt idx="43">
                  <c:v>43313</c:v>
                </c:pt>
                <c:pt idx="44">
                  <c:v>43405</c:v>
                </c:pt>
                <c:pt idx="45">
                  <c:v>43497</c:v>
                </c:pt>
                <c:pt idx="46">
                  <c:v>43586</c:v>
                </c:pt>
                <c:pt idx="47">
                  <c:v>43678</c:v>
                </c:pt>
                <c:pt idx="48">
                  <c:v>43770</c:v>
                </c:pt>
                <c:pt idx="49">
                  <c:v>43862</c:v>
                </c:pt>
                <c:pt idx="50">
                  <c:v>43952</c:v>
                </c:pt>
                <c:pt idx="51">
                  <c:v>44044</c:v>
                </c:pt>
                <c:pt idx="52">
                  <c:v>44136</c:v>
                </c:pt>
                <c:pt idx="53">
                  <c:v>44228</c:v>
                </c:pt>
                <c:pt idx="54">
                  <c:v>44317</c:v>
                </c:pt>
                <c:pt idx="55">
                  <c:v>44409</c:v>
                </c:pt>
                <c:pt idx="56">
                  <c:v>44501</c:v>
                </c:pt>
                <c:pt idx="57">
                  <c:v>44593</c:v>
                </c:pt>
                <c:pt idx="58">
                  <c:v>44682</c:v>
                </c:pt>
                <c:pt idx="59">
                  <c:v>44774</c:v>
                </c:pt>
                <c:pt idx="60">
                  <c:v>44866</c:v>
                </c:pt>
                <c:pt idx="61">
                  <c:v>44958</c:v>
                </c:pt>
                <c:pt idx="62">
                  <c:v>45047</c:v>
                </c:pt>
                <c:pt idx="63">
                  <c:v>45139</c:v>
                </c:pt>
                <c:pt idx="64">
                  <c:v>45231</c:v>
                </c:pt>
                <c:pt idx="65">
                  <c:v>45323</c:v>
                </c:pt>
                <c:pt idx="66" formatCode="[$-410]mmm\-yy;@">
                  <c:v>45352</c:v>
                </c:pt>
                <c:pt idx="67">
                  <c:v>45413</c:v>
                </c:pt>
                <c:pt idx="68">
                  <c:v>45505</c:v>
                </c:pt>
                <c:pt idx="69">
                  <c:v>45597</c:v>
                </c:pt>
              </c:numCache>
            </c:numRef>
          </c:cat>
          <c:val>
            <c:numRef>
              <c:f>Hg!$C$2:$C$71</c:f>
              <c:numCache>
                <c:formatCode>0</c:formatCode>
                <c:ptCount val="70"/>
                <c:pt idx="1">
                  <c:v>75.685000000000002</c:v>
                </c:pt>
                <c:pt idx="2">
                  <c:v>67.640499999999989</c:v>
                </c:pt>
                <c:pt idx="5">
                  <c:v>173.43100000000001</c:v>
                </c:pt>
                <c:pt idx="6">
                  <c:v>96.876999999999995</c:v>
                </c:pt>
                <c:pt idx="9">
                  <c:v>133.98999999999998</c:v>
                </c:pt>
                <c:pt idx="10">
                  <c:v>70.24366666666667</c:v>
                </c:pt>
                <c:pt idx="13">
                  <c:v>51.595333333333336</c:v>
                </c:pt>
                <c:pt idx="14">
                  <c:v>79.421333333333337</c:v>
                </c:pt>
                <c:pt idx="17">
                  <c:v>141.09566666666669</c:v>
                </c:pt>
                <c:pt idx="18">
                  <c:v>78.822666666666663</c:v>
                </c:pt>
                <c:pt idx="21">
                  <c:v>188.31699999999998</c:v>
                </c:pt>
                <c:pt idx="33">
                  <c:v>82</c:v>
                </c:pt>
                <c:pt idx="38">
                  <c:v>70</c:v>
                </c:pt>
                <c:pt idx="42">
                  <c:v>82</c:v>
                </c:pt>
                <c:pt idx="46" formatCode="General">
                  <c:v>61</c:v>
                </c:pt>
                <c:pt idx="50">
                  <c:v>35.387500000000003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45.75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73.3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85.350000000000009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7">
                  <c:v>91.852249999999998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35-4B33-8B1B-E5F3C32109B4}"/>
            </c:ext>
          </c:extLst>
        </c:ser>
        <c:ser>
          <c:idx val="2"/>
          <c:order val="2"/>
          <c:tx>
            <c:strRef>
              <c:f>Hg!$D$1</c:f>
              <c:strCache>
                <c:ptCount val="1"/>
                <c:pt idx="0">
                  <c:v>coregone piccolo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Hg!$A$2:$A$71</c:f>
              <c:numCache>
                <c:formatCode>mmm\-yy</c:formatCode>
                <c:ptCount val="70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40087</c:v>
                </c:pt>
                <c:pt idx="7">
                  <c:v>40157</c:v>
                </c:pt>
                <c:pt idx="8">
                  <c:v>40269</c:v>
                </c:pt>
                <c:pt idx="9">
                  <c:v>40360</c:v>
                </c:pt>
                <c:pt idx="10">
                  <c:v>40483</c:v>
                </c:pt>
                <c:pt idx="11">
                  <c:v>40544</c:v>
                </c:pt>
                <c:pt idx="12">
                  <c:v>40664</c:v>
                </c:pt>
                <c:pt idx="13">
                  <c:v>40725</c:v>
                </c:pt>
                <c:pt idx="14">
                  <c:v>40848</c:v>
                </c:pt>
                <c:pt idx="15">
                  <c:v>40940</c:v>
                </c:pt>
                <c:pt idx="16">
                  <c:v>41030</c:v>
                </c:pt>
                <c:pt idx="17">
                  <c:v>41091</c:v>
                </c:pt>
                <c:pt idx="18">
                  <c:v>41183</c:v>
                </c:pt>
                <c:pt idx="19">
                  <c:v>41275</c:v>
                </c:pt>
                <c:pt idx="20">
                  <c:v>41334</c:v>
                </c:pt>
                <c:pt idx="21">
                  <c:v>41456</c:v>
                </c:pt>
                <c:pt idx="22">
                  <c:v>41548</c:v>
                </c:pt>
                <c:pt idx="23">
                  <c:v>41640</c:v>
                </c:pt>
                <c:pt idx="24">
                  <c:v>41699</c:v>
                </c:pt>
                <c:pt idx="25">
                  <c:v>41760</c:v>
                </c:pt>
                <c:pt idx="26">
                  <c:v>41821</c:v>
                </c:pt>
                <c:pt idx="27">
                  <c:v>41913</c:v>
                </c:pt>
                <c:pt idx="28">
                  <c:v>42005</c:v>
                </c:pt>
                <c:pt idx="29">
                  <c:v>42064</c:v>
                </c:pt>
                <c:pt idx="30">
                  <c:v>42186</c:v>
                </c:pt>
                <c:pt idx="31">
                  <c:v>42278</c:v>
                </c:pt>
                <c:pt idx="32">
                  <c:v>42370</c:v>
                </c:pt>
                <c:pt idx="33">
                  <c:v>42491</c:v>
                </c:pt>
                <c:pt idx="34">
                  <c:v>42522</c:v>
                </c:pt>
                <c:pt idx="35">
                  <c:v>42587</c:v>
                </c:pt>
                <c:pt idx="36">
                  <c:v>42677</c:v>
                </c:pt>
                <c:pt idx="37">
                  <c:v>42767</c:v>
                </c:pt>
                <c:pt idx="38">
                  <c:v>42856</c:v>
                </c:pt>
                <c:pt idx="39">
                  <c:v>42948</c:v>
                </c:pt>
                <c:pt idx="40">
                  <c:v>43040</c:v>
                </c:pt>
                <c:pt idx="41">
                  <c:v>43132</c:v>
                </c:pt>
                <c:pt idx="42">
                  <c:v>43221</c:v>
                </c:pt>
                <c:pt idx="43">
                  <c:v>43313</c:v>
                </c:pt>
                <c:pt idx="44">
                  <c:v>43405</c:v>
                </c:pt>
                <c:pt idx="45">
                  <c:v>43497</c:v>
                </c:pt>
                <c:pt idx="46">
                  <c:v>43586</c:v>
                </c:pt>
                <c:pt idx="47">
                  <c:v>43678</c:v>
                </c:pt>
                <c:pt idx="48">
                  <c:v>43770</c:v>
                </c:pt>
                <c:pt idx="49">
                  <c:v>43862</c:v>
                </c:pt>
                <c:pt idx="50">
                  <c:v>43952</c:v>
                </c:pt>
                <c:pt idx="51">
                  <c:v>44044</c:v>
                </c:pt>
                <c:pt idx="52">
                  <c:v>44136</c:v>
                </c:pt>
                <c:pt idx="53">
                  <c:v>44228</c:v>
                </c:pt>
                <c:pt idx="54">
                  <c:v>44317</c:v>
                </c:pt>
                <c:pt idx="55">
                  <c:v>44409</c:v>
                </c:pt>
                <c:pt idx="56">
                  <c:v>44501</c:v>
                </c:pt>
                <c:pt idx="57">
                  <c:v>44593</c:v>
                </c:pt>
                <c:pt idx="58">
                  <c:v>44682</c:v>
                </c:pt>
                <c:pt idx="59">
                  <c:v>44774</c:v>
                </c:pt>
                <c:pt idx="60">
                  <c:v>44866</c:v>
                </c:pt>
                <c:pt idx="61">
                  <c:v>44958</c:v>
                </c:pt>
                <c:pt idx="62">
                  <c:v>45047</c:v>
                </c:pt>
                <c:pt idx="63">
                  <c:v>45139</c:v>
                </c:pt>
                <c:pt idx="64">
                  <c:v>45231</c:v>
                </c:pt>
                <c:pt idx="65">
                  <c:v>45323</c:v>
                </c:pt>
                <c:pt idx="66" formatCode="[$-410]mmm\-yy;@">
                  <c:v>45352</c:v>
                </c:pt>
                <c:pt idx="67">
                  <c:v>45413</c:v>
                </c:pt>
                <c:pt idx="68">
                  <c:v>45505</c:v>
                </c:pt>
                <c:pt idx="69">
                  <c:v>45597</c:v>
                </c:pt>
              </c:numCache>
            </c:numRef>
          </c:cat>
          <c:val>
            <c:numRef>
              <c:f>Hg!$D$2:$D$71</c:f>
              <c:numCache>
                <c:formatCode>0</c:formatCode>
                <c:ptCount val="70"/>
                <c:pt idx="0">
                  <c:v>100.50435352500001</c:v>
                </c:pt>
                <c:pt idx="1">
                  <c:v>92.20214666666665</c:v>
                </c:pt>
                <c:pt idx="2">
                  <c:v>103.92901999999999</c:v>
                </c:pt>
                <c:pt idx="3">
                  <c:v>86.354600000000005</c:v>
                </c:pt>
                <c:pt idx="4">
                  <c:v>118.74079</c:v>
                </c:pt>
                <c:pt idx="5">
                  <c:v>83.826679999999996</c:v>
                </c:pt>
                <c:pt idx="6">
                  <c:v>88.300603333333342</c:v>
                </c:pt>
                <c:pt idx="7">
                  <c:v>99.668000000000021</c:v>
                </c:pt>
                <c:pt idx="8">
                  <c:v>110.0134</c:v>
                </c:pt>
                <c:pt idx="9">
                  <c:v>106.07033333333334</c:v>
                </c:pt>
                <c:pt idx="10">
                  <c:v>95.901259999999994</c:v>
                </c:pt>
                <c:pt idx="11">
                  <c:v>113.26455</c:v>
                </c:pt>
                <c:pt idx="12">
                  <c:v>50.783625000000001</c:v>
                </c:pt>
                <c:pt idx="13">
                  <c:v>125.28308333333332</c:v>
                </c:pt>
                <c:pt idx="14">
                  <c:v>84.116600000000005</c:v>
                </c:pt>
                <c:pt idx="15">
                  <c:v>108.85944666666668</c:v>
                </c:pt>
                <c:pt idx="16">
                  <c:v>159.86119333333335</c:v>
                </c:pt>
                <c:pt idx="17">
                  <c:v>87.014800000000008</c:v>
                </c:pt>
                <c:pt idx="18">
                  <c:v>77.169519999999977</c:v>
                </c:pt>
                <c:pt idx="19">
                  <c:v>88.418746666666664</c:v>
                </c:pt>
                <c:pt idx="20">
                  <c:v>105.17296742829366</c:v>
                </c:pt>
                <c:pt idx="21">
                  <c:v>64.455973988167898</c:v>
                </c:pt>
                <c:pt idx="22">
                  <c:v>58.973370713781591</c:v>
                </c:pt>
                <c:pt idx="23">
                  <c:v>99.712253333333337</c:v>
                </c:pt>
                <c:pt idx="24">
                  <c:v>85.148056722465071</c:v>
                </c:pt>
                <c:pt idx="26">
                  <c:v>61.692415275994868</c:v>
                </c:pt>
                <c:pt idx="27">
                  <c:v>86.07672099785735</c:v>
                </c:pt>
                <c:pt idx="28">
                  <c:v>84.668313022700119</c:v>
                </c:pt>
                <c:pt idx="29">
                  <c:v>105.26818094949697</c:v>
                </c:pt>
                <c:pt idx="30">
                  <c:v>79.932083333333352</c:v>
                </c:pt>
                <c:pt idx="31">
                  <c:v>96.139173838717284</c:v>
                </c:pt>
                <c:pt idx="32">
                  <c:v>69.332128816690215</c:v>
                </c:pt>
                <c:pt idx="34">
                  <c:v>95.334157352085882</c:v>
                </c:pt>
                <c:pt idx="35">
                  <c:v>44.539535590599868</c:v>
                </c:pt>
                <c:pt idx="36">
                  <c:v>36.972769909014168</c:v>
                </c:pt>
                <c:pt idx="37">
                  <c:v>58.726435119168883</c:v>
                </c:pt>
                <c:pt idx="38">
                  <c:v>80</c:v>
                </c:pt>
                <c:pt idx="39">
                  <c:v>90</c:v>
                </c:pt>
                <c:pt idx="40">
                  <c:v>60</c:v>
                </c:pt>
                <c:pt idx="41">
                  <c:v>70</c:v>
                </c:pt>
                <c:pt idx="42">
                  <c:v>75</c:v>
                </c:pt>
                <c:pt idx="43">
                  <c:v>69</c:v>
                </c:pt>
                <c:pt idx="44">
                  <c:v>57</c:v>
                </c:pt>
                <c:pt idx="45">
                  <c:v>59</c:v>
                </c:pt>
                <c:pt idx="46" formatCode="General">
                  <c:v>52</c:v>
                </c:pt>
                <c:pt idx="47" formatCode="General">
                  <c:v>59</c:v>
                </c:pt>
                <c:pt idx="48" formatCode="General">
                  <c:v>64</c:v>
                </c:pt>
                <c:pt idx="49" formatCode="General">
                  <c:v>45</c:v>
                </c:pt>
                <c:pt idx="50">
                  <c:v>107.58774259448411</c:v>
                </c:pt>
                <c:pt idx="51">
                  <c:v>53.032946687972142</c:v>
                </c:pt>
                <c:pt idx="52">
                  <c:v>59.357716811569937</c:v>
                </c:pt>
                <c:pt idx="53">
                  <c:v>55.955049490051792</c:v>
                </c:pt>
                <c:pt idx="54">
                  <c:v>49.376319806305588</c:v>
                </c:pt>
                <c:pt idx="55">
                  <c:v>63.504114376489284</c:v>
                </c:pt>
                <c:pt idx="56">
                  <c:v>73.180372594303336</c:v>
                </c:pt>
                <c:pt idx="57">
                  <c:v>73.663493945295969</c:v>
                </c:pt>
                <c:pt idx="58">
                  <c:v>77.700663913747377</c:v>
                </c:pt>
                <c:pt idx="59">
                  <c:v>60.641860571848156</c:v>
                </c:pt>
                <c:pt idx="60">
                  <c:v>44.051202558042547</c:v>
                </c:pt>
                <c:pt idx="61">
                  <c:v>49.159082652134394</c:v>
                </c:pt>
                <c:pt idx="62">
                  <c:v>75.571467391304438</c:v>
                </c:pt>
                <c:pt idx="63">
                  <c:v>98.531357100650098</c:v>
                </c:pt>
                <c:pt idx="64">
                  <c:v>62.462670299727456</c:v>
                </c:pt>
                <c:pt idx="65">
                  <c:v>71.006355074590374</c:v>
                </c:pt>
                <c:pt idx="67">
                  <c:v>70.183775422025775</c:v>
                </c:pt>
                <c:pt idx="68">
                  <c:v>69.328481601182943</c:v>
                </c:pt>
                <c:pt idx="69">
                  <c:v>90.764935683658976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035-4B33-8B1B-E5F3C32109B4}"/>
            </c:ext>
          </c:extLst>
        </c:ser>
        <c:ser>
          <c:idx val="3"/>
          <c:order val="3"/>
          <c:tx>
            <c:strRef>
              <c:f>Hg!$E$1</c:f>
              <c:strCache>
                <c:ptCount val="1"/>
                <c:pt idx="0">
                  <c:v>coregone grande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Hg!$A$2:$A$71</c:f>
              <c:numCache>
                <c:formatCode>mmm\-yy</c:formatCode>
                <c:ptCount val="70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40087</c:v>
                </c:pt>
                <c:pt idx="7">
                  <c:v>40157</c:v>
                </c:pt>
                <c:pt idx="8">
                  <c:v>40269</c:v>
                </c:pt>
                <c:pt idx="9">
                  <c:v>40360</c:v>
                </c:pt>
                <c:pt idx="10">
                  <c:v>40483</c:v>
                </c:pt>
                <c:pt idx="11">
                  <c:v>40544</c:v>
                </c:pt>
                <c:pt idx="12">
                  <c:v>40664</c:v>
                </c:pt>
                <c:pt idx="13">
                  <c:v>40725</c:v>
                </c:pt>
                <c:pt idx="14">
                  <c:v>40848</c:v>
                </c:pt>
                <c:pt idx="15">
                  <c:v>40940</c:v>
                </c:pt>
                <c:pt idx="16">
                  <c:v>41030</c:v>
                </c:pt>
                <c:pt idx="17">
                  <c:v>41091</c:v>
                </c:pt>
                <c:pt idx="18">
                  <c:v>41183</c:v>
                </c:pt>
                <c:pt idx="19">
                  <c:v>41275</c:v>
                </c:pt>
                <c:pt idx="20">
                  <c:v>41334</c:v>
                </c:pt>
                <c:pt idx="21">
                  <c:v>41456</c:v>
                </c:pt>
                <c:pt idx="22">
                  <c:v>41548</c:v>
                </c:pt>
                <c:pt idx="23">
                  <c:v>41640</c:v>
                </c:pt>
                <c:pt idx="24">
                  <c:v>41699</c:v>
                </c:pt>
                <c:pt idx="25">
                  <c:v>41760</c:v>
                </c:pt>
                <c:pt idx="26">
                  <c:v>41821</c:v>
                </c:pt>
                <c:pt idx="27">
                  <c:v>41913</c:v>
                </c:pt>
                <c:pt idx="28">
                  <c:v>42005</c:v>
                </c:pt>
                <c:pt idx="29">
                  <c:v>42064</c:v>
                </c:pt>
                <c:pt idx="30">
                  <c:v>42186</c:v>
                </c:pt>
                <c:pt idx="31">
                  <c:v>42278</c:v>
                </c:pt>
                <c:pt idx="32">
                  <c:v>42370</c:v>
                </c:pt>
                <c:pt idx="33">
                  <c:v>42491</c:v>
                </c:pt>
                <c:pt idx="34">
                  <c:v>42522</c:v>
                </c:pt>
                <c:pt idx="35">
                  <c:v>42587</c:v>
                </c:pt>
                <c:pt idx="36">
                  <c:v>42677</c:v>
                </c:pt>
                <c:pt idx="37">
                  <c:v>42767</c:v>
                </c:pt>
                <c:pt idx="38">
                  <c:v>42856</c:v>
                </c:pt>
                <c:pt idx="39">
                  <c:v>42948</c:v>
                </c:pt>
                <c:pt idx="40">
                  <c:v>43040</c:v>
                </c:pt>
                <c:pt idx="41">
                  <c:v>43132</c:v>
                </c:pt>
                <c:pt idx="42">
                  <c:v>43221</c:v>
                </c:pt>
                <c:pt idx="43">
                  <c:v>43313</c:v>
                </c:pt>
                <c:pt idx="44">
                  <c:v>43405</c:v>
                </c:pt>
                <c:pt idx="45">
                  <c:v>43497</c:v>
                </c:pt>
                <c:pt idx="46">
                  <c:v>43586</c:v>
                </c:pt>
                <c:pt idx="47">
                  <c:v>43678</c:v>
                </c:pt>
                <c:pt idx="48">
                  <c:v>43770</c:v>
                </c:pt>
                <c:pt idx="49">
                  <c:v>43862</c:v>
                </c:pt>
                <c:pt idx="50">
                  <c:v>43952</c:v>
                </c:pt>
                <c:pt idx="51">
                  <c:v>44044</c:v>
                </c:pt>
                <c:pt idx="52">
                  <c:v>44136</c:v>
                </c:pt>
                <c:pt idx="53">
                  <c:v>44228</c:v>
                </c:pt>
                <c:pt idx="54">
                  <c:v>44317</c:v>
                </c:pt>
                <c:pt idx="55">
                  <c:v>44409</c:v>
                </c:pt>
                <c:pt idx="56">
                  <c:v>44501</c:v>
                </c:pt>
                <c:pt idx="57">
                  <c:v>44593</c:v>
                </c:pt>
                <c:pt idx="58">
                  <c:v>44682</c:v>
                </c:pt>
                <c:pt idx="59">
                  <c:v>44774</c:v>
                </c:pt>
                <c:pt idx="60">
                  <c:v>44866</c:v>
                </c:pt>
                <c:pt idx="61">
                  <c:v>44958</c:v>
                </c:pt>
                <c:pt idx="62">
                  <c:v>45047</c:v>
                </c:pt>
                <c:pt idx="63">
                  <c:v>45139</c:v>
                </c:pt>
                <c:pt idx="64">
                  <c:v>45231</c:v>
                </c:pt>
                <c:pt idx="65">
                  <c:v>45323</c:v>
                </c:pt>
                <c:pt idx="66" formatCode="[$-410]mmm\-yy;@">
                  <c:v>45352</c:v>
                </c:pt>
                <c:pt idx="67">
                  <c:v>45413</c:v>
                </c:pt>
                <c:pt idx="68">
                  <c:v>45505</c:v>
                </c:pt>
                <c:pt idx="69">
                  <c:v>45597</c:v>
                </c:pt>
              </c:numCache>
            </c:numRef>
          </c:cat>
          <c:val>
            <c:numRef>
              <c:f>Hg!$E$2:$E$66</c:f>
              <c:numCache>
                <c:formatCode>0</c:formatCode>
                <c:ptCount val="65"/>
                <c:pt idx="20">
                  <c:v>86.301601086414664</c:v>
                </c:pt>
                <c:pt idx="21">
                  <c:v>68.013778705219138</c:v>
                </c:pt>
                <c:pt idx="23">
                  <c:v>85.422186666666661</c:v>
                </c:pt>
                <c:pt idx="24">
                  <c:v>82.428041373196081</c:v>
                </c:pt>
                <c:pt idx="26">
                  <c:v>84.67029951690823</c:v>
                </c:pt>
                <c:pt idx="27">
                  <c:v>76.474171981132073</c:v>
                </c:pt>
                <c:pt idx="28">
                  <c:v>72.929501407903658</c:v>
                </c:pt>
                <c:pt idx="29">
                  <c:v>103.60689275329904</c:v>
                </c:pt>
                <c:pt idx="30">
                  <c:v>60.852219999999988</c:v>
                </c:pt>
                <c:pt idx="31">
                  <c:v>71.072160804020115</c:v>
                </c:pt>
                <c:pt idx="32">
                  <c:v>95.300674506539025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035-4B33-8B1B-E5F3C32109B4}"/>
            </c:ext>
          </c:extLst>
        </c:ser>
        <c:ser>
          <c:idx val="4"/>
          <c:order val="4"/>
          <c:tx>
            <c:strRef>
              <c:f>Hg!$F$1</c:f>
              <c:strCache>
                <c:ptCount val="1"/>
                <c:pt idx="0">
                  <c:v>agone piccolo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Hg!$A$2:$A$71</c:f>
              <c:numCache>
                <c:formatCode>mmm\-yy</c:formatCode>
                <c:ptCount val="70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40087</c:v>
                </c:pt>
                <c:pt idx="7">
                  <c:v>40157</c:v>
                </c:pt>
                <c:pt idx="8">
                  <c:v>40269</c:v>
                </c:pt>
                <c:pt idx="9">
                  <c:v>40360</c:v>
                </c:pt>
                <c:pt idx="10">
                  <c:v>40483</c:v>
                </c:pt>
                <c:pt idx="11">
                  <c:v>40544</c:v>
                </c:pt>
                <c:pt idx="12">
                  <c:v>40664</c:v>
                </c:pt>
                <c:pt idx="13">
                  <c:v>40725</c:v>
                </c:pt>
                <c:pt idx="14">
                  <c:v>40848</c:v>
                </c:pt>
                <c:pt idx="15">
                  <c:v>40940</c:v>
                </c:pt>
                <c:pt idx="16">
                  <c:v>41030</c:v>
                </c:pt>
                <c:pt idx="17">
                  <c:v>41091</c:v>
                </c:pt>
                <c:pt idx="18">
                  <c:v>41183</c:v>
                </c:pt>
                <c:pt idx="19">
                  <c:v>41275</c:v>
                </c:pt>
                <c:pt idx="20">
                  <c:v>41334</c:v>
                </c:pt>
                <c:pt idx="21">
                  <c:v>41456</c:v>
                </c:pt>
                <c:pt idx="22">
                  <c:v>41548</c:v>
                </c:pt>
                <c:pt idx="23">
                  <c:v>41640</c:v>
                </c:pt>
                <c:pt idx="24">
                  <c:v>41699</c:v>
                </c:pt>
                <c:pt idx="25">
                  <c:v>41760</c:v>
                </c:pt>
                <c:pt idx="26">
                  <c:v>41821</c:v>
                </c:pt>
                <c:pt idx="27">
                  <c:v>41913</c:v>
                </c:pt>
                <c:pt idx="28">
                  <c:v>42005</c:v>
                </c:pt>
                <c:pt idx="29">
                  <c:v>42064</c:v>
                </c:pt>
                <c:pt idx="30">
                  <c:v>42186</c:v>
                </c:pt>
                <c:pt idx="31">
                  <c:v>42278</c:v>
                </c:pt>
                <c:pt idx="32">
                  <c:v>42370</c:v>
                </c:pt>
                <c:pt idx="33">
                  <c:v>42491</c:v>
                </c:pt>
                <c:pt idx="34">
                  <c:v>42522</c:v>
                </c:pt>
                <c:pt idx="35">
                  <c:v>42587</c:v>
                </c:pt>
                <c:pt idx="36">
                  <c:v>42677</c:v>
                </c:pt>
                <c:pt idx="37">
                  <c:v>42767</c:v>
                </c:pt>
                <c:pt idx="38">
                  <c:v>42856</c:v>
                </c:pt>
                <c:pt idx="39">
                  <c:v>42948</c:v>
                </c:pt>
                <c:pt idx="40">
                  <c:v>43040</c:v>
                </c:pt>
                <c:pt idx="41">
                  <c:v>43132</c:v>
                </c:pt>
                <c:pt idx="42">
                  <c:v>43221</c:v>
                </c:pt>
                <c:pt idx="43">
                  <c:v>43313</c:v>
                </c:pt>
                <c:pt idx="44">
                  <c:v>43405</c:v>
                </c:pt>
                <c:pt idx="45">
                  <c:v>43497</c:v>
                </c:pt>
                <c:pt idx="46">
                  <c:v>43586</c:v>
                </c:pt>
                <c:pt idx="47">
                  <c:v>43678</c:v>
                </c:pt>
                <c:pt idx="48">
                  <c:v>43770</c:v>
                </c:pt>
                <c:pt idx="49">
                  <c:v>43862</c:v>
                </c:pt>
                <c:pt idx="50">
                  <c:v>43952</c:v>
                </c:pt>
                <c:pt idx="51">
                  <c:v>44044</c:v>
                </c:pt>
                <c:pt idx="52">
                  <c:v>44136</c:v>
                </c:pt>
                <c:pt idx="53">
                  <c:v>44228</c:v>
                </c:pt>
                <c:pt idx="54">
                  <c:v>44317</c:v>
                </c:pt>
                <c:pt idx="55">
                  <c:v>44409</c:v>
                </c:pt>
                <c:pt idx="56">
                  <c:v>44501</c:v>
                </c:pt>
                <c:pt idx="57">
                  <c:v>44593</c:v>
                </c:pt>
                <c:pt idx="58">
                  <c:v>44682</c:v>
                </c:pt>
                <c:pt idx="59">
                  <c:v>44774</c:v>
                </c:pt>
                <c:pt idx="60">
                  <c:v>44866</c:v>
                </c:pt>
                <c:pt idx="61">
                  <c:v>44958</c:v>
                </c:pt>
                <c:pt idx="62">
                  <c:v>45047</c:v>
                </c:pt>
                <c:pt idx="63">
                  <c:v>45139</c:v>
                </c:pt>
                <c:pt idx="64">
                  <c:v>45231</c:v>
                </c:pt>
                <c:pt idx="65">
                  <c:v>45323</c:v>
                </c:pt>
                <c:pt idx="66" formatCode="[$-410]mmm\-yy;@">
                  <c:v>45352</c:v>
                </c:pt>
                <c:pt idx="67">
                  <c:v>45413</c:v>
                </c:pt>
                <c:pt idx="68">
                  <c:v>45505</c:v>
                </c:pt>
                <c:pt idx="69">
                  <c:v>45597</c:v>
                </c:pt>
              </c:numCache>
            </c:numRef>
          </c:cat>
          <c:val>
            <c:numRef>
              <c:f>Hg!$F$2:$F$71</c:f>
              <c:numCache>
                <c:formatCode>0</c:formatCode>
                <c:ptCount val="70"/>
                <c:pt idx="0">
                  <c:v>147.17463600000002</c:v>
                </c:pt>
                <c:pt idx="1">
                  <c:v>184.70352</c:v>
                </c:pt>
                <c:pt idx="2">
                  <c:v>202.41144</c:v>
                </c:pt>
                <c:pt idx="3">
                  <c:v>162.80304000000001</c:v>
                </c:pt>
                <c:pt idx="4">
                  <c:v>251.68283333333335</c:v>
                </c:pt>
                <c:pt idx="5">
                  <c:v>169.09075333333334</c:v>
                </c:pt>
                <c:pt idx="6">
                  <c:v>195.75823999999997</c:v>
                </c:pt>
                <c:pt idx="7">
                  <c:v>184.22984666666667</c:v>
                </c:pt>
                <c:pt idx="8">
                  <c:v>148.62681000000003</c:v>
                </c:pt>
                <c:pt idx="9">
                  <c:v>266.18274999999994</c:v>
                </c:pt>
                <c:pt idx="10">
                  <c:v>192.81932999999998</c:v>
                </c:pt>
                <c:pt idx="11">
                  <c:v>238.7703333333333</c:v>
                </c:pt>
                <c:pt idx="12">
                  <c:v>169.36992000000001</c:v>
                </c:pt>
                <c:pt idx="13">
                  <c:v>191.59663333333333</c:v>
                </c:pt>
                <c:pt idx="14">
                  <c:v>121.17</c:v>
                </c:pt>
                <c:pt idx="15">
                  <c:v>208.96672999999998</c:v>
                </c:pt>
                <c:pt idx="16">
                  <c:v>230.83808333333334</c:v>
                </c:pt>
                <c:pt idx="17">
                  <c:v>150.81613666666667</c:v>
                </c:pt>
                <c:pt idx="18">
                  <c:v>169.05851000000001</c:v>
                </c:pt>
                <c:pt idx="19">
                  <c:v>109.76894866666669</c:v>
                </c:pt>
                <c:pt idx="20">
                  <c:v>80.575536385377518</c:v>
                </c:pt>
                <c:pt idx="21">
                  <c:v>72.426948325163394</c:v>
                </c:pt>
                <c:pt idx="22">
                  <c:v>123.16205570616064</c:v>
                </c:pt>
                <c:pt idx="23">
                  <c:v>170.59362666666667</c:v>
                </c:pt>
                <c:pt idx="24">
                  <c:v>139.58621852004475</c:v>
                </c:pt>
                <c:pt idx="26">
                  <c:v>180.4164416028932</c:v>
                </c:pt>
                <c:pt idx="27">
                  <c:v>205.21957725423408</c:v>
                </c:pt>
                <c:pt idx="28">
                  <c:v>198.09162580603356</c:v>
                </c:pt>
                <c:pt idx="29">
                  <c:v>141.97329289940828</c:v>
                </c:pt>
                <c:pt idx="30">
                  <c:v>146.50568000000001</c:v>
                </c:pt>
                <c:pt idx="32">
                  <c:v>160.99997333333334</c:v>
                </c:pt>
                <c:pt idx="34">
                  <c:v>122.97474149221686</c:v>
                </c:pt>
                <c:pt idx="35">
                  <c:v>128.78074033837936</c:v>
                </c:pt>
                <c:pt idx="36">
                  <c:v>89.673599252879526</c:v>
                </c:pt>
                <c:pt idx="37">
                  <c:v>117.99832690825014</c:v>
                </c:pt>
                <c:pt idx="38">
                  <c:v>110</c:v>
                </c:pt>
                <c:pt idx="39">
                  <c:v>120</c:v>
                </c:pt>
                <c:pt idx="40">
                  <c:v>100</c:v>
                </c:pt>
                <c:pt idx="41">
                  <c:v>160</c:v>
                </c:pt>
                <c:pt idx="42">
                  <c:v>143</c:v>
                </c:pt>
                <c:pt idx="43">
                  <c:v>77</c:v>
                </c:pt>
                <c:pt idx="44">
                  <c:v>81</c:v>
                </c:pt>
                <c:pt idx="45">
                  <c:v>82</c:v>
                </c:pt>
                <c:pt idx="46" formatCode="General">
                  <c:v>46</c:v>
                </c:pt>
                <c:pt idx="47" formatCode="General">
                  <c:v>69</c:v>
                </c:pt>
                <c:pt idx="48" formatCode="General">
                  <c:v>142</c:v>
                </c:pt>
                <c:pt idx="49" formatCode="General">
                  <c:v>142</c:v>
                </c:pt>
                <c:pt idx="50">
                  <c:v>141.75529057900957</c:v>
                </c:pt>
                <c:pt idx="51">
                  <c:v>58.477715352332595</c:v>
                </c:pt>
                <c:pt idx="52">
                  <c:v>100.17558671639648</c:v>
                </c:pt>
                <c:pt idx="53">
                  <c:v>112.51898719300884</c:v>
                </c:pt>
                <c:pt idx="54">
                  <c:v>93.462402593354511</c:v>
                </c:pt>
                <c:pt idx="55">
                  <c:v>99.877978339350207</c:v>
                </c:pt>
                <c:pt idx="56">
                  <c:v>84.12792212682632</c:v>
                </c:pt>
                <c:pt idx="57">
                  <c:v>81.08936001667702</c:v>
                </c:pt>
                <c:pt idx="58">
                  <c:v>94.417273113407859</c:v>
                </c:pt>
                <c:pt idx="59">
                  <c:v>102.96221953048394</c:v>
                </c:pt>
                <c:pt idx="60">
                  <c:v>106.06125937115355</c:v>
                </c:pt>
                <c:pt idx="61">
                  <c:v>194.94068071312802</c:v>
                </c:pt>
                <c:pt idx="62">
                  <c:v>106.16599885518029</c:v>
                </c:pt>
                <c:pt idx="63">
                  <c:v>101.59609127880705</c:v>
                </c:pt>
                <c:pt idx="64">
                  <c:v>52.811970684039053</c:v>
                </c:pt>
                <c:pt idx="65">
                  <c:v>127.31619646643114</c:v>
                </c:pt>
                <c:pt idx="67">
                  <c:v>110.77484029813043</c:v>
                </c:pt>
                <c:pt idx="68">
                  <c:v>101.93340221722374</c:v>
                </c:pt>
                <c:pt idx="69">
                  <c:v>75.162556651559598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035-4B33-8B1B-E5F3C32109B4}"/>
            </c:ext>
          </c:extLst>
        </c:ser>
        <c:ser>
          <c:idx val="5"/>
          <c:order val="5"/>
          <c:tx>
            <c:strRef>
              <c:f>Hg!$G$1</c:f>
              <c:strCache>
                <c:ptCount val="1"/>
                <c:pt idx="0">
                  <c:v>agone grande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Hg!$A$2:$A$71</c:f>
              <c:numCache>
                <c:formatCode>mmm\-yy</c:formatCode>
                <c:ptCount val="70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40087</c:v>
                </c:pt>
                <c:pt idx="7">
                  <c:v>40157</c:v>
                </c:pt>
                <c:pt idx="8">
                  <c:v>40269</c:v>
                </c:pt>
                <c:pt idx="9">
                  <c:v>40360</c:v>
                </c:pt>
                <c:pt idx="10">
                  <c:v>40483</c:v>
                </c:pt>
                <c:pt idx="11">
                  <c:v>40544</c:v>
                </c:pt>
                <c:pt idx="12">
                  <c:v>40664</c:v>
                </c:pt>
                <c:pt idx="13">
                  <c:v>40725</c:v>
                </c:pt>
                <c:pt idx="14">
                  <c:v>40848</c:v>
                </c:pt>
                <c:pt idx="15">
                  <c:v>40940</c:v>
                </c:pt>
                <c:pt idx="16">
                  <c:v>41030</c:v>
                </c:pt>
                <c:pt idx="17">
                  <c:v>41091</c:v>
                </c:pt>
                <c:pt idx="18">
                  <c:v>41183</c:v>
                </c:pt>
                <c:pt idx="19">
                  <c:v>41275</c:v>
                </c:pt>
                <c:pt idx="20">
                  <c:v>41334</c:v>
                </c:pt>
                <c:pt idx="21">
                  <c:v>41456</c:v>
                </c:pt>
                <c:pt idx="22">
                  <c:v>41548</c:v>
                </c:pt>
                <c:pt idx="23">
                  <c:v>41640</c:v>
                </c:pt>
                <c:pt idx="24">
                  <c:v>41699</c:v>
                </c:pt>
                <c:pt idx="25">
                  <c:v>41760</c:v>
                </c:pt>
                <c:pt idx="26">
                  <c:v>41821</c:v>
                </c:pt>
                <c:pt idx="27">
                  <c:v>41913</c:v>
                </c:pt>
                <c:pt idx="28">
                  <c:v>42005</c:v>
                </c:pt>
                <c:pt idx="29">
                  <c:v>42064</c:v>
                </c:pt>
                <c:pt idx="30">
                  <c:v>42186</c:v>
                </c:pt>
                <c:pt idx="31">
                  <c:v>42278</c:v>
                </c:pt>
                <c:pt idx="32">
                  <c:v>42370</c:v>
                </c:pt>
                <c:pt idx="33">
                  <c:v>42491</c:v>
                </c:pt>
                <c:pt idx="34">
                  <c:v>42522</c:v>
                </c:pt>
                <c:pt idx="35">
                  <c:v>42587</c:v>
                </c:pt>
                <c:pt idx="36">
                  <c:v>42677</c:v>
                </c:pt>
                <c:pt idx="37">
                  <c:v>42767</c:v>
                </c:pt>
                <c:pt idx="38">
                  <c:v>42856</c:v>
                </c:pt>
                <c:pt idx="39">
                  <c:v>42948</c:v>
                </c:pt>
                <c:pt idx="40">
                  <c:v>43040</c:v>
                </c:pt>
                <c:pt idx="41">
                  <c:v>43132</c:v>
                </c:pt>
                <c:pt idx="42">
                  <c:v>43221</c:v>
                </c:pt>
                <c:pt idx="43">
                  <c:v>43313</c:v>
                </c:pt>
                <c:pt idx="44">
                  <c:v>43405</c:v>
                </c:pt>
                <c:pt idx="45">
                  <c:v>43497</c:v>
                </c:pt>
                <c:pt idx="46">
                  <c:v>43586</c:v>
                </c:pt>
                <c:pt idx="47">
                  <c:v>43678</c:v>
                </c:pt>
                <c:pt idx="48">
                  <c:v>43770</c:v>
                </c:pt>
                <c:pt idx="49">
                  <c:v>43862</c:v>
                </c:pt>
                <c:pt idx="50">
                  <c:v>43952</c:v>
                </c:pt>
                <c:pt idx="51">
                  <c:v>44044</c:v>
                </c:pt>
                <c:pt idx="52">
                  <c:v>44136</c:v>
                </c:pt>
                <c:pt idx="53">
                  <c:v>44228</c:v>
                </c:pt>
                <c:pt idx="54">
                  <c:v>44317</c:v>
                </c:pt>
                <c:pt idx="55">
                  <c:v>44409</c:v>
                </c:pt>
                <c:pt idx="56">
                  <c:v>44501</c:v>
                </c:pt>
                <c:pt idx="57">
                  <c:v>44593</c:v>
                </c:pt>
                <c:pt idx="58">
                  <c:v>44682</c:v>
                </c:pt>
                <c:pt idx="59">
                  <c:v>44774</c:v>
                </c:pt>
                <c:pt idx="60">
                  <c:v>44866</c:v>
                </c:pt>
                <c:pt idx="61">
                  <c:v>44958</c:v>
                </c:pt>
                <c:pt idx="62">
                  <c:v>45047</c:v>
                </c:pt>
                <c:pt idx="63">
                  <c:v>45139</c:v>
                </c:pt>
                <c:pt idx="64">
                  <c:v>45231</c:v>
                </c:pt>
                <c:pt idx="65">
                  <c:v>45323</c:v>
                </c:pt>
                <c:pt idx="66" formatCode="[$-410]mmm\-yy;@">
                  <c:v>45352</c:v>
                </c:pt>
                <c:pt idx="67">
                  <c:v>45413</c:v>
                </c:pt>
                <c:pt idx="68">
                  <c:v>45505</c:v>
                </c:pt>
                <c:pt idx="69">
                  <c:v>45597</c:v>
                </c:pt>
              </c:numCache>
            </c:numRef>
          </c:cat>
          <c:val>
            <c:numRef>
              <c:f>Hg!$G$2:$G$71</c:f>
              <c:numCache>
                <c:formatCode>0</c:formatCode>
                <c:ptCount val="70"/>
                <c:pt idx="20">
                  <c:v>165.30408446327687</c:v>
                </c:pt>
                <c:pt idx="22">
                  <c:v>129.86187179153094</c:v>
                </c:pt>
                <c:pt idx="23">
                  <c:v>185.26469333333335</c:v>
                </c:pt>
                <c:pt idx="24">
                  <c:v>165.79966820276496</c:v>
                </c:pt>
                <c:pt idx="26">
                  <c:v>183.54255226193936</c:v>
                </c:pt>
                <c:pt idx="27">
                  <c:v>248.69203911696357</c:v>
                </c:pt>
                <c:pt idx="28">
                  <c:v>248.53516561762393</c:v>
                </c:pt>
                <c:pt idx="29">
                  <c:v>168.03838082880003</c:v>
                </c:pt>
                <c:pt idx="30">
                  <c:v>210.75268</c:v>
                </c:pt>
                <c:pt idx="32">
                  <c:v>234.73599999999996</c:v>
                </c:pt>
                <c:pt idx="34">
                  <c:v>121.84514143484625</c:v>
                </c:pt>
                <c:pt idx="35">
                  <c:v>142.46981023393479</c:v>
                </c:pt>
                <c:pt idx="36">
                  <c:v>275.39871166370637</c:v>
                </c:pt>
                <c:pt idx="37">
                  <c:v>106.39464926590547</c:v>
                </c:pt>
                <c:pt idx="38">
                  <c:v>210</c:v>
                </c:pt>
                <c:pt idx="39">
                  <c:v>120</c:v>
                </c:pt>
                <c:pt idx="40">
                  <c:v>140</c:v>
                </c:pt>
                <c:pt idx="41">
                  <c:v>130</c:v>
                </c:pt>
                <c:pt idx="42">
                  <c:v>129</c:v>
                </c:pt>
                <c:pt idx="44">
                  <c:v>138</c:v>
                </c:pt>
                <c:pt idx="45">
                  <c:v>141</c:v>
                </c:pt>
                <c:pt idx="46" formatCode="General">
                  <c:v>187</c:v>
                </c:pt>
                <c:pt idx="47" formatCode="General">
                  <c:v>148</c:v>
                </c:pt>
                <c:pt idx="48" formatCode="General">
                  <c:v>173</c:v>
                </c:pt>
                <c:pt idx="49" formatCode="General">
                  <c:v>177</c:v>
                </c:pt>
                <c:pt idx="50">
                  <c:v>113.09999468791506</c:v>
                </c:pt>
                <c:pt idx="51">
                  <c:v>81.036557458653974</c:v>
                </c:pt>
                <c:pt idx="52">
                  <c:v>146.27000308148146</c:v>
                </c:pt>
                <c:pt idx="53">
                  <c:v>155.24570002905284</c:v>
                </c:pt>
                <c:pt idx="54">
                  <c:v>163.65210340136053</c:v>
                </c:pt>
                <c:pt idx="55">
                  <c:v>122.02125420260194</c:v>
                </c:pt>
                <c:pt idx="56">
                  <c:v>145.7919006320742</c:v>
                </c:pt>
                <c:pt idx="57">
                  <c:v>137.32224260055659</c:v>
                </c:pt>
                <c:pt idx="58">
                  <c:v>235.95187393526402</c:v>
                </c:pt>
                <c:pt idx="59">
                  <c:v>116.17749444032614</c:v>
                </c:pt>
                <c:pt idx="60">
                  <c:v>95.000411864146201</c:v>
                </c:pt>
                <c:pt idx="61">
                  <c:v>173.94102983244778</c:v>
                </c:pt>
                <c:pt idx="62">
                  <c:v>108.42908745247145</c:v>
                </c:pt>
                <c:pt idx="63">
                  <c:v>146.99235239423521</c:v>
                </c:pt>
                <c:pt idx="64">
                  <c:v>108.00394660475918</c:v>
                </c:pt>
                <c:pt idx="65">
                  <c:v>134.35791802212108</c:v>
                </c:pt>
                <c:pt idx="67">
                  <c:v>144.87568138347268</c:v>
                </c:pt>
                <c:pt idx="68">
                  <c:v>125.06799689817949</c:v>
                </c:pt>
                <c:pt idx="69">
                  <c:v>140.38024120603018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035-4B33-8B1B-E5F3C3210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693200"/>
        <c:axId val="591145504"/>
      </c:lineChart>
      <c:dateAx>
        <c:axId val="52869320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91145504"/>
        <c:crosses val="autoZero"/>
        <c:auto val="1"/>
        <c:lblOffset val="100"/>
        <c:baseTimeUnit val="months"/>
        <c:majorUnit val="8"/>
        <c:majorTimeUnit val="months"/>
        <c:minorUnit val="1"/>
        <c:minorTimeUnit val="years"/>
      </c:dateAx>
      <c:valAx>
        <c:axId val="59114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µg/kg</a:t>
                </a:r>
                <a:r>
                  <a:rPr lang="it-IT" baseline="0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  p.f. (p.s. per i molluschi)</a:t>
                </a:r>
                <a:endParaRPr lang="it-IT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8693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solidFill>
                  <a:sysClr val="windowText" lastClr="000000"/>
                </a:solidFill>
              </a:rPr>
              <a:t>IPA molluschi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283935330279154"/>
          <c:y val="0.13120479731700199"/>
          <c:w val="0.80922874286913238"/>
          <c:h val="0.68590587634878986"/>
        </c:manualLayout>
      </c:layout>
      <c:lineChart>
        <c:grouping val="standard"/>
        <c:varyColors val="0"/>
        <c:ser>
          <c:idx val="0"/>
          <c:order val="0"/>
          <c:tx>
            <c:strRef>
              <c:f>IPA!$B$1</c:f>
              <c:strCache>
                <c:ptCount val="1"/>
                <c:pt idx="0">
                  <c:v>Brissago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IPA!$A$2:$A$18</c:f>
              <c:numCache>
                <c:formatCode>mmm\-yy</c:formatCode>
                <c:ptCount val="17"/>
                <c:pt idx="0">
                  <c:v>39569</c:v>
                </c:pt>
                <c:pt idx="1">
                  <c:v>39935</c:v>
                </c:pt>
                <c:pt idx="2">
                  <c:v>40301</c:v>
                </c:pt>
                <c:pt idx="3">
                  <c:v>40667</c:v>
                </c:pt>
                <c:pt idx="4">
                  <c:v>41033</c:v>
                </c:pt>
                <c:pt idx="5">
                  <c:v>41399</c:v>
                </c:pt>
                <c:pt idx="6">
                  <c:v>41765</c:v>
                </c:pt>
                <c:pt idx="7">
                  <c:v>42131</c:v>
                </c:pt>
                <c:pt idx="8">
                  <c:v>42497</c:v>
                </c:pt>
                <c:pt idx="9">
                  <c:v>42856</c:v>
                </c:pt>
                <c:pt idx="10">
                  <c:v>43221</c:v>
                </c:pt>
                <c:pt idx="11">
                  <c:v>43587</c:v>
                </c:pt>
                <c:pt idx="12">
                  <c:v>43952</c:v>
                </c:pt>
                <c:pt idx="13">
                  <c:v>44317</c:v>
                </c:pt>
                <c:pt idx="14">
                  <c:v>44682</c:v>
                </c:pt>
                <c:pt idx="15">
                  <c:v>45047</c:v>
                </c:pt>
                <c:pt idx="16">
                  <c:v>45413</c:v>
                </c:pt>
              </c:numCache>
            </c:numRef>
          </c:cat>
          <c:val>
            <c:numRef>
              <c:f>IPA!$B$2:$B$18</c:f>
              <c:numCache>
                <c:formatCode>0</c:formatCode>
                <c:ptCount val="17"/>
                <c:pt idx="0">
                  <c:v>110.09867842067354</c:v>
                </c:pt>
                <c:pt idx="1">
                  <c:v>138.60214735739893</c:v>
                </c:pt>
                <c:pt idx="2">
                  <c:v>144.76666666666668</c:v>
                </c:pt>
                <c:pt idx="3">
                  <c:v>290.94543037896074</c:v>
                </c:pt>
                <c:pt idx="4">
                  <c:v>231.5</c:v>
                </c:pt>
                <c:pt idx="5">
                  <c:v>402.65146215195199</c:v>
                </c:pt>
                <c:pt idx="6">
                  <c:v>625.116665373204</c:v>
                </c:pt>
                <c:pt idx="7">
                  <c:v>3164.1616425585498</c:v>
                </c:pt>
                <c:pt idx="8">
                  <c:v>290.1210403969452</c:v>
                </c:pt>
                <c:pt idx="9">
                  <c:v>94.012158902767894</c:v>
                </c:pt>
                <c:pt idx="10">
                  <c:v>120</c:v>
                </c:pt>
                <c:pt idx="11">
                  <c:v>199.8</c:v>
                </c:pt>
                <c:pt idx="12">
                  <c:v>596.83267716535443</c:v>
                </c:pt>
                <c:pt idx="13">
                  <c:v>561.6854855643046</c:v>
                </c:pt>
                <c:pt idx="14">
                  <c:v>656.6770833333336</c:v>
                </c:pt>
                <c:pt idx="15">
                  <c:v>6853.348677433758</c:v>
                </c:pt>
                <c:pt idx="16" formatCode="General">
                  <c:v>10.912000000000001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84-45C5-9701-33ED162F011D}"/>
            </c:ext>
          </c:extLst>
        </c:ser>
        <c:ser>
          <c:idx val="1"/>
          <c:order val="1"/>
          <c:tx>
            <c:strRef>
              <c:f>IPA!$C$1</c:f>
              <c:strCache>
                <c:ptCount val="1"/>
                <c:pt idx="0">
                  <c:v>Luino</c:v>
                </c:pt>
              </c:strCache>
            </c:strRef>
          </c:tx>
          <c:spPr>
            <a:ln w="15875" cap="rnd">
              <a:solidFill>
                <a:srgbClr val="FF006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IPA!$A$2:$A$18</c:f>
              <c:numCache>
                <c:formatCode>mmm\-yy</c:formatCode>
                <c:ptCount val="17"/>
                <c:pt idx="0">
                  <c:v>39569</c:v>
                </c:pt>
                <c:pt idx="1">
                  <c:v>39935</c:v>
                </c:pt>
                <c:pt idx="2">
                  <c:v>40301</c:v>
                </c:pt>
                <c:pt idx="3">
                  <c:v>40667</c:v>
                </c:pt>
                <c:pt idx="4">
                  <c:v>41033</c:v>
                </c:pt>
                <c:pt idx="5">
                  <c:v>41399</c:v>
                </c:pt>
                <c:pt idx="6">
                  <c:v>41765</c:v>
                </c:pt>
                <c:pt idx="7">
                  <c:v>42131</c:v>
                </c:pt>
                <c:pt idx="8">
                  <c:v>42497</c:v>
                </c:pt>
                <c:pt idx="9">
                  <c:v>42856</c:v>
                </c:pt>
                <c:pt idx="10">
                  <c:v>43221</c:v>
                </c:pt>
                <c:pt idx="11">
                  <c:v>43587</c:v>
                </c:pt>
                <c:pt idx="12">
                  <c:v>43952</c:v>
                </c:pt>
                <c:pt idx="13">
                  <c:v>44317</c:v>
                </c:pt>
                <c:pt idx="14">
                  <c:v>44682</c:v>
                </c:pt>
                <c:pt idx="15">
                  <c:v>45047</c:v>
                </c:pt>
                <c:pt idx="16">
                  <c:v>45413</c:v>
                </c:pt>
              </c:numCache>
            </c:numRef>
          </c:cat>
          <c:val>
            <c:numRef>
              <c:f>IPA!$C$2:$C$18</c:f>
              <c:numCache>
                <c:formatCode>0</c:formatCode>
                <c:ptCount val="17"/>
                <c:pt idx="0">
                  <c:v>273.83416021064494</c:v>
                </c:pt>
                <c:pt idx="1">
                  <c:v>202.36353138827431</c:v>
                </c:pt>
                <c:pt idx="2">
                  <c:v>155.73333333333335</c:v>
                </c:pt>
                <c:pt idx="3">
                  <c:v>165.57267105132968</c:v>
                </c:pt>
                <c:pt idx="4">
                  <c:v>253.8</c:v>
                </c:pt>
                <c:pt idx="5">
                  <c:v>390.59856243241501</c:v>
                </c:pt>
                <c:pt idx="6">
                  <c:v>2500</c:v>
                </c:pt>
                <c:pt idx="7">
                  <c:v>2561.0408564794302</c:v>
                </c:pt>
                <c:pt idx="8">
                  <c:v>433.42488706309723</c:v>
                </c:pt>
                <c:pt idx="9">
                  <c:v>142.81869946641336</c:v>
                </c:pt>
                <c:pt idx="10">
                  <c:v>245</c:v>
                </c:pt>
                <c:pt idx="11">
                  <c:v>2009.2</c:v>
                </c:pt>
                <c:pt idx="12">
                  <c:v>90.938461538461539</c:v>
                </c:pt>
                <c:pt idx="13">
                  <c:v>22.356250000000003</c:v>
                </c:pt>
                <c:pt idx="14">
                  <c:v>125.18500000000002</c:v>
                </c:pt>
                <c:pt idx="15">
                  <c:v>5523.0296904992192</c:v>
                </c:pt>
                <c:pt idx="16" formatCode="General">
                  <c:v>0.22600000000000001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84-45C5-9701-33ED162F011D}"/>
            </c:ext>
          </c:extLst>
        </c:ser>
        <c:ser>
          <c:idx val="2"/>
          <c:order val="2"/>
          <c:tx>
            <c:strRef>
              <c:f>IPA!$D$1</c:f>
              <c:strCache>
                <c:ptCount val="1"/>
                <c:pt idx="0">
                  <c:v>Pallanza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IPA!$A$2:$A$18</c:f>
              <c:numCache>
                <c:formatCode>mmm\-yy</c:formatCode>
                <c:ptCount val="17"/>
                <c:pt idx="0">
                  <c:v>39569</c:v>
                </c:pt>
                <c:pt idx="1">
                  <c:v>39935</c:v>
                </c:pt>
                <c:pt idx="2">
                  <c:v>40301</c:v>
                </c:pt>
                <c:pt idx="3">
                  <c:v>40667</c:v>
                </c:pt>
                <c:pt idx="4">
                  <c:v>41033</c:v>
                </c:pt>
                <c:pt idx="5">
                  <c:v>41399</c:v>
                </c:pt>
                <c:pt idx="6">
                  <c:v>41765</c:v>
                </c:pt>
                <c:pt idx="7">
                  <c:v>42131</c:v>
                </c:pt>
                <c:pt idx="8">
                  <c:v>42497</c:v>
                </c:pt>
                <c:pt idx="9">
                  <c:v>42856</c:v>
                </c:pt>
                <c:pt idx="10">
                  <c:v>43221</c:v>
                </c:pt>
                <c:pt idx="11">
                  <c:v>43587</c:v>
                </c:pt>
                <c:pt idx="12">
                  <c:v>43952</c:v>
                </c:pt>
                <c:pt idx="13">
                  <c:v>44317</c:v>
                </c:pt>
                <c:pt idx="14">
                  <c:v>44682</c:v>
                </c:pt>
                <c:pt idx="15">
                  <c:v>45047</c:v>
                </c:pt>
                <c:pt idx="16">
                  <c:v>45413</c:v>
                </c:pt>
              </c:numCache>
            </c:numRef>
          </c:cat>
          <c:val>
            <c:numRef>
              <c:f>IPA!$D$2:$D$18</c:f>
              <c:numCache>
                <c:formatCode>0</c:formatCode>
                <c:ptCount val="17"/>
                <c:pt idx="0">
                  <c:v>307.57829682761133</c:v>
                </c:pt>
                <c:pt idx="1">
                  <c:v>152.14982503064417</c:v>
                </c:pt>
                <c:pt idx="2">
                  <c:v>170.73333333333335</c:v>
                </c:pt>
                <c:pt idx="3">
                  <c:v>265.04744746460631</c:v>
                </c:pt>
                <c:pt idx="4">
                  <c:v>1200.0999999999999</c:v>
                </c:pt>
                <c:pt idx="5">
                  <c:v>698.046590633341</c:v>
                </c:pt>
                <c:pt idx="6">
                  <c:v>730.54632412697799</c:v>
                </c:pt>
                <c:pt idx="7">
                  <c:v>3377.0636448745399</c:v>
                </c:pt>
                <c:pt idx="8">
                  <c:v>310.26402713925017</c:v>
                </c:pt>
                <c:pt idx="9">
                  <c:v>206.26587393198028</c:v>
                </c:pt>
                <c:pt idx="10">
                  <c:v>220</c:v>
                </c:pt>
                <c:pt idx="11">
                  <c:v>2224.5</c:v>
                </c:pt>
                <c:pt idx="12">
                  <c:v>830.08904109589048</c:v>
                </c:pt>
                <c:pt idx="13">
                  <c:v>744.42325722983264</c:v>
                </c:pt>
                <c:pt idx="14">
                  <c:v>563.35585585585579</c:v>
                </c:pt>
                <c:pt idx="15">
                  <c:v>4186.4803435108288</c:v>
                </c:pt>
                <c:pt idx="16" formatCode="General">
                  <c:v>0.43099999999999999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84-45C5-9701-33ED162F011D}"/>
            </c:ext>
          </c:extLst>
        </c:ser>
        <c:ser>
          <c:idx val="3"/>
          <c:order val="3"/>
          <c:tx>
            <c:strRef>
              <c:f>IPA!$E$1</c:f>
              <c:strCache>
                <c:ptCount val="1"/>
                <c:pt idx="0">
                  <c:v>Laveno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IPA!$A$2:$A$18</c:f>
              <c:numCache>
                <c:formatCode>mmm\-yy</c:formatCode>
                <c:ptCount val="17"/>
                <c:pt idx="0">
                  <c:v>39569</c:v>
                </c:pt>
                <c:pt idx="1">
                  <c:v>39935</c:v>
                </c:pt>
                <c:pt idx="2">
                  <c:v>40301</c:v>
                </c:pt>
                <c:pt idx="3">
                  <c:v>40667</c:v>
                </c:pt>
                <c:pt idx="4">
                  <c:v>41033</c:v>
                </c:pt>
                <c:pt idx="5">
                  <c:v>41399</c:v>
                </c:pt>
                <c:pt idx="6">
                  <c:v>41765</c:v>
                </c:pt>
                <c:pt idx="7">
                  <c:v>42131</c:v>
                </c:pt>
                <c:pt idx="8">
                  <c:v>42497</c:v>
                </c:pt>
                <c:pt idx="9">
                  <c:v>42856</c:v>
                </c:pt>
                <c:pt idx="10">
                  <c:v>43221</c:v>
                </c:pt>
                <c:pt idx="11">
                  <c:v>43587</c:v>
                </c:pt>
                <c:pt idx="12">
                  <c:v>43952</c:v>
                </c:pt>
                <c:pt idx="13">
                  <c:v>44317</c:v>
                </c:pt>
                <c:pt idx="14">
                  <c:v>44682</c:v>
                </c:pt>
                <c:pt idx="15">
                  <c:v>45047</c:v>
                </c:pt>
                <c:pt idx="16">
                  <c:v>45413</c:v>
                </c:pt>
              </c:numCache>
            </c:numRef>
          </c:cat>
          <c:val>
            <c:numRef>
              <c:f>IPA!$E$2:$E$18</c:f>
              <c:numCache>
                <c:formatCode>0</c:formatCode>
                <c:ptCount val="17"/>
                <c:pt idx="0">
                  <c:v>225.65766118411094</c:v>
                </c:pt>
                <c:pt idx="1">
                  <c:v>263.47575771026419</c:v>
                </c:pt>
                <c:pt idx="2">
                  <c:v>149.43333333333334</c:v>
                </c:pt>
                <c:pt idx="3">
                  <c:v>104.03037056719907</c:v>
                </c:pt>
                <c:pt idx="4">
                  <c:v>662.6</c:v>
                </c:pt>
                <c:pt idx="5">
                  <c:v>466.198926950062</c:v>
                </c:pt>
                <c:pt idx="6">
                  <c:v>1446.0171151452901</c:v>
                </c:pt>
                <c:pt idx="7">
                  <c:v>2279.3269557964877</c:v>
                </c:pt>
                <c:pt idx="8">
                  <c:v>313.34600799055687</c:v>
                </c:pt>
                <c:pt idx="9">
                  <c:v>180.26644092361371</c:v>
                </c:pt>
                <c:pt idx="10">
                  <c:v>202</c:v>
                </c:pt>
                <c:pt idx="11">
                  <c:v>1008.5</c:v>
                </c:pt>
                <c:pt idx="12">
                  <c:v>58.942567567567579</c:v>
                </c:pt>
                <c:pt idx="13">
                  <c:v>98.195107033639147</c:v>
                </c:pt>
                <c:pt idx="14">
                  <c:v>787.75649350649337</c:v>
                </c:pt>
                <c:pt idx="15">
                  <c:v>6616.367748170891</c:v>
                </c:pt>
                <c:pt idx="16" formatCode="General">
                  <c:v>0.48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84-45C5-9701-33ED162F011D}"/>
            </c:ext>
          </c:extLst>
        </c:ser>
        <c:ser>
          <c:idx val="4"/>
          <c:order val="4"/>
          <c:tx>
            <c:strRef>
              <c:f>IPA!$F$1</c:f>
              <c:strCache>
                <c:ptCount val="1"/>
                <c:pt idx="0">
                  <c:v>Baveno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IPA!$A$2:$A$18</c:f>
              <c:numCache>
                <c:formatCode>mmm\-yy</c:formatCode>
                <c:ptCount val="17"/>
                <c:pt idx="0">
                  <c:v>39569</c:v>
                </c:pt>
                <c:pt idx="1">
                  <c:v>39935</c:v>
                </c:pt>
                <c:pt idx="2">
                  <c:v>40301</c:v>
                </c:pt>
                <c:pt idx="3">
                  <c:v>40667</c:v>
                </c:pt>
                <c:pt idx="4">
                  <c:v>41033</c:v>
                </c:pt>
                <c:pt idx="5">
                  <c:v>41399</c:v>
                </c:pt>
                <c:pt idx="6">
                  <c:v>41765</c:v>
                </c:pt>
                <c:pt idx="7">
                  <c:v>42131</c:v>
                </c:pt>
                <c:pt idx="8">
                  <c:v>42497</c:v>
                </c:pt>
                <c:pt idx="9">
                  <c:v>42856</c:v>
                </c:pt>
                <c:pt idx="10">
                  <c:v>43221</c:v>
                </c:pt>
                <c:pt idx="11">
                  <c:v>43587</c:v>
                </c:pt>
                <c:pt idx="12">
                  <c:v>43952</c:v>
                </c:pt>
                <c:pt idx="13">
                  <c:v>44317</c:v>
                </c:pt>
                <c:pt idx="14">
                  <c:v>44682</c:v>
                </c:pt>
                <c:pt idx="15">
                  <c:v>45047</c:v>
                </c:pt>
                <c:pt idx="16">
                  <c:v>45413</c:v>
                </c:pt>
              </c:numCache>
            </c:numRef>
          </c:cat>
          <c:val>
            <c:numRef>
              <c:f>IPA!$F$2:$F$18</c:f>
              <c:numCache>
                <c:formatCode>0</c:formatCode>
                <c:ptCount val="17"/>
                <c:pt idx="0">
                  <c:v>211.7814015410402</c:v>
                </c:pt>
                <c:pt idx="1">
                  <c:v>184.82064720670235</c:v>
                </c:pt>
                <c:pt idx="2">
                  <c:v>324.66666666666669</c:v>
                </c:pt>
                <c:pt idx="3">
                  <c:v>369.82196268361326</c:v>
                </c:pt>
                <c:pt idx="4">
                  <c:v>492.6</c:v>
                </c:pt>
                <c:pt idx="5">
                  <c:v>539.31481362674003</c:v>
                </c:pt>
                <c:pt idx="6">
                  <c:v>365.44329073850298</c:v>
                </c:pt>
                <c:pt idx="7">
                  <c:v>3601.7164151578299</c:v>
                </c:pt>
                <c:pt idx="8">
                  <c:v>809.7</c:v>
                </c:pt>
                <c:pt idx="9">
                  <c:v>343.4235840366066</c:v>
                </c:pt>
                <c:pt idx="10">
                  <c:v>190</c:v>
                </c:pt>
                <c:pt idx="11">
                  <c:v>213.4</c:v>
                </c:pt>
                <c:pt idx="12">
                  <c:v>455.21276595744683</c:v>
                </c:pt>
                <c:pt idx="13">
                  <c:v>340.95515028706518</c:v>
                </c:pt>
                <c:pt idx="14">
                  <c:v>2014.0246913580236</c:v>
                </c:pt>
                <c:pt idx="15">
                  <c:v>8647.0675653310464</c:v>
                </c:pt>
                <c:pt idx="16" formatCode="General">
                  <c:v>6.593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D84-45C5-9701-33ED162F011D}"/>
            </c:ext>
          </c:extLst>
        </c:ser>
        <c:ser>
          <c:idx val="5"/>
          <c:order val="5"/>
          <c:tx>
            <c:strRef>
              <c:f>IPA!$G$1</c:f>
              <c:strCache>
                <c:ptCount val="1"/>
                <c:pt idx="0">
                  <c:v>Suna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IPA!$A$2:$A$18</c:f>
              <c:numCache>
                <c:formatCode>mmm\-yy</c:formatCode>
                <c:ptCount val="17"/>
                <c:pt idx="0">
                  <c:v>39569</c:v>
                </c:pt>
                <c:pt idx="1">
                  <c:v>39935</c:v>
                </c:pt>
                <c:pt idx="2">
                  <c:v>40301</c:v>
                </c:pt>
                <c:pt idx="3">
                  <c:v>40667</c:v>
                </c:pt>
                <c:pt idx="4">
                  <c:v>41033</c:v>
                </c:pt>
                <c:pt idx="5">
                  <c:v>41399</c:v>
                </c:pt>
                <c:pt idx="6">
                  <c:v>41765</c:v>
                </c:pt>
                <c:pt idx="7">
                  <c:v>42131</c:v>
                </c:pt>
                <c:pt idx="8">
                  <c:v>42497</c:v>
                </c:pt>
                <c:pt idx="9">
                  <c:v>42856</c:v>
                </c:pt>
                <c:pt idx="10">
                  <c:v>43221</c:v>
                </c:pt>
                <c:pt idx="11">
                  <c:v>43587</c:v>
                </c:pt>
                <c:pt idx="12">
                  <c:v>43952</c:v>
                </c:pt>
                <c:pt idx="13">
                  <c:v>44317</c:v>
                </c:pt>
                <c:pt idx="14">
                  <c:v>44682</c:v>
                </c:pt>
                <c:pt idx="15">
                  <c:v>45047</c:v>
                </c:pt>
                <c:pt idx="16">
                  <c:v>45413</c:v>
                </c:pt>
              </c:numCache>
            </c:numRef>
          </c:cat>
          <c:val>
            <c:numRef>
              <c:f>IPA!$G$2:$G$18</c:f>
              <c:numCache>
                <c:formatCode>0</c:formatCode>
                <c:ptCount val="17"/>
                <c:pt idx="0">
                  <c:v>1139.3908651187401</c:v>
                </c:pt>
                <c:pt idx="1">
                  <c:v>373.36143058719404</c:v>
                </c:pt>
                <c:pt idx="2">
                  <c:v>330.63333333333338</c:v>
                </c:pt>
                <c:pt idx="3">
                  <c:v>186.21331661037453</c:v>
                </c:pt>
                <c:pt idx="4">
                  <c:v>339</c:v>
                </c:pt>
                <c:pt idx="5">
                  <c:v>259.70423878969598</c:v>
                </c:pt>
                <c:pt idx="6">
                  <c:v>943.26658624021502</c:v>
                </c:pt>
                <c:pt idx="7">
                  <c:v>3177.8008478582801</c:v>
                </c:pt>
                <c:pt idx="8">
                  <c:v>442.2777831195599</c:v>
                </c:pt>
                <c:pt idx="9">
                  <c:v>82.837412131837752</c:v>
                </c:pt>
                <c:pt idx="10">
                  <c:v>180</c:v>
                </c:pt>
                <c:pt idx="11">
                  <c:v>1625.7</c:v>
                </c:pt>
                <c:pt idx="12">
                  <c:v>191.27999999999989</c:v>
                </c:pt>
                <c:pt idx="13">
                  <c:v>106.25260162601616</c:v>
                </c:pt>
                <c:pt idx="14">
                  <c:v>138.67821782178251</c:v>
                </c:pt>
                <c:pt idx="15">
                  <c:v>3057.1291000558012</c:v>
                </c:pt>
                <c:pt idx="16" formatCode="General">
                  <c:v>176.81399999999999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D84-45C5-9701-33ED162F011D}"/>
            </c:ext>
          </c:extLst>
        </c:ser>
        <c:ser>
          <c:idx val="6"/>
          <c:order val="6"/>
          <c:tx>
            <c:strRef>
              <c:f>IPA!$H$1</c:f>
              <c:strCache>
                <c:ptCount val="1"/>
                <c:pt idx="0">
                  <c:v>Brebbia</c:v>
                </c:pt>
              </c:strCache>
            </c:strRef>
          </c:tx>
          <c:spPr>
            <a:ln w="158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IPA!$A$2:$A$18</c:f>
              <c:numCache>
                <c:formatCode>mmm\-yy</c:formatCode>
                <c:ptCount val="17"/>
                <c:pt idx="0">
                  <c:v>39569</c:v>
                </c:pt>
                <c:pt idx="1">
                  <c:v>39935</c:v>
                </c:pt>
                <c:pt idx="2">
                  <c:v>40301</c:v>
                </c:pt>
                <c:pt idx="3">
                  <c:v>40667</c:v>
                </c:pt>
                <c:pt idx="4">
                  <c:v>41033</c:v>
                </c:pt>
                <c:pt idx="5">
                  <c:v>41399</c:v>
                </c:pt>
                <c:pt idx="6">
                  <c:v>41765</c:v>
                </c:pt>
                <c:pt idx="7">
                  <c:v>42131</c:v>
                </c:pt>
                <c:pt idx="8">
                  <c:v>42497</c:v>
                </c:pt>
                <c:pt idx="9">
                  <c:v>42856</c:v>
                </c:pt>
                <c:pt idx="10">
                  <c:v>43221</c:v>
                </c:pt>
                <c:pt idx="11">
                  <c:v>43587</c:v>
                </c:pt>
                <c:pt idx="12">
                  <c:v>43952</c:v>
                </c:pt>
                <c:pt idx="13">
                  <c:v>44317</c:v>
                </c:pt>
                <c:pt idx="14">
                  <c:v>44682</c:v>
                </c:pt>
                <c:pt idx="15">
                  <c:v>45047</c:v>
                </c:pt>
                <c:pt idx="16">
                  <c:v>45413</c:v>
                </c:pt>
              </c:numCache>
            </c:numRef>
          </c:cat>
          <c:val>
            <c:numRef>
              <c:f>IPA!$H$2:$H$18</c:f>
              <c:numCache>
                <c:formatCode>0</c:formatCode>
                <c:ptCount val="17"/>
                <c:pt idx="0">
                  <c:v>278.42635348564801</c:v>
                </c:pt>
                <c:pt idx="1">
                  <c:v>119.55281020004509</c:v>
                </c:pt>
                <c:pt idx="2">
                  <c:v>179.63333333333333</c:v>
                </c:pt>
                <c:pt idx="3">
                  <c:v>85.389342535706746</c:v>
                </c:pt>
                <c:pt idx="4">
                  <c:v>569.1</c:v>
                </c:pt>
                <c:pt idx="5">
                  <c:v>438.75409397767498</c:v>
                </c:pt>
                <c:pt idx="6">
                  <c:v>594.40233938100801</c:v>
                </c:pt>
                <c:pt idx="7">
                  <c:v>4092.0975288854102</c:v>
                </c:pt>
                <c:pt idx="8">
                  <c:v>511</c:v>
                </c:pt>
                <c:pt idx="9">
                  <c:v>64.485870073876825</c:v>
                </c:pt>
                <c:pt idx="10">
                  <c:v>280</c:v>
                </c:pt>
                <c:pt idx="11">
                  <c:v>2611.5</c:v>
                </c:pt>
                <c:pt idx="12">
                  <c:v>108.12698412698411</c:v>
                </c:pt>
                <c:pt idx="13">
                  <c:v>96.462851405622473</c:v>
                </c:pt>
                <c:pt idx="14">
                  <c:v>75.781021897810206</c:v>
                </c:pt>
                <c:pt idx="15">
                  <c:v>6023.6587306721694</c:v>
                </c:pt>
                <c:pt idx="16" formatCode="General">
                  <c:v>0.17199999999999999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D84-45C5-9701-33ED162F011D}"/>
            </c:ext>
          </c:extLst>
        </c:ser>
        <c:ser>
          <c:idx val="7"/>
          <c:order val="7"/>
          <c:tx>
            <c:strRef>
              <c:f>IPA!$I$1</c:f>
              <c:strCache>
                <c:ptCount val="1"/>
                <c:pt idx="0">
                  <c:v>Ranco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IPA!$A$2:$A$18</c:f>
              <c:numCache>
                <c:formatCode>mmm\-yy</c:formatCode>
                <c:ptCount val="17"/>
                <c:pt idx="0">
                  <c:v>39569</c:v>
                </c:pt>
                <c:pt idx="1">
                  <c:v>39935</c:v>
                </c:pt>
                <c:pt idx="2">
                  <c:v>40301</c:v>
                </c:pt>
                <c:pt idx="3">
                  <c:v>40667</c:v>
                </c:pt>
                <c:pt idx="4">
                  <c:v>41033</c:v>
                </c:pt>
                <c:pt idx="5">
                  <c:v>41399</c:v>
                </c:pt>
                <c:pt idx="6">
                  <c:v>41765</c:v>
                </c:pt>
                <c:pt idx="7">
                  <c:v>42131</c:v>
                </c:pt>
                <c:pt idx="8">
                  <c:v>42497</c:v>
                </c:pt>
                <c:pt idx="9">
                  <c:v>42856</c:v>
                </c:pt>
                <c:pt idx="10">
                  <c:v>43221</c:v>
                </c:pt>
                <c:pt idx="11">
                  <c:v>43587</c:v>
                </c:pt>
                <c:pt idx="12">
                  <c:v>43952</c:v>
                </c:pt>
                <c:pt idx="13">
                  <c:v>44317</c:v>
                </c:pt>
                <c:pt idx="14">
                  <c:v>44682</c:v>
                </c:pt>
                <c:pt idx="15">
                  <c:v>45047</c:v>
                </c:pt>
                <c:pt idx="16">
                  <c:v>45413</c:v>
                </c:pt>
              </c:numCache>
            </c:numRef>
          </c:cat>
          <c:val>
            <c:numRef>
              <c:f>IPA!$I$2:$I$18</c:f>
              <c:numCache>
                <c:formatCode>0</c:formatCode>
                <c:ptCount val="17"/>
                <c:pt idx="0">
                  <c:v>284.03760093414866</c:v>
                </c:pt>
                <c:pt idx="1">
                  <c:v>118.86177351600922</c:v>
                </c:pt>
                <c:pt idx="2">
                  <c:v>123.53333333333335</c:v>
                </c:pt>
                <c:pt idx="3">
                  <c:v>117.13355754867773</c:v>
                </c:pt>
                <c:pt idx="4">
                  <c:v>323.60000000000002</c:v>
                </c:pt>
                <c:pt idx="5">
                  <c:v>380.65326633165802</c:v>
                </c:pt>
                <c:pt idx="6">
                  <c:v>961.78959292889499</c:v>
                </c:pt>
                <c:pt idx="7">
                  <c:v>3709.3287972191301</c:v>
                </c:pt>
                <c:pt idx="8">
                  <c:v>477.82378096804297</c:v>
                </c:pt>
                <c:pt idx="9">
                  <c:v>34.894393545369397</c:v>
                </c:pt>
                <c:pt idx="10">
                  <c:v>230</c:v>
                </c:pt>
                <c:pt idx="11">
                  <c:v>231.8</c:v>
                </c:pt>
                <c:pt idx="12">
                  <c:v>66.922619047619037</c:v>
                </c:pt>
                <c:pt idx="13">
                  <c:v>46.231353135313526</c:v>
                </c:pt>
                <c:pt idx="14">
                  <c:v>1020.7864077669906</c:v>
                </c:pt>
                <c:pt idx="15">
                  <c:v>2506.5652554477183</c:v>
                </c:pt>
                <c:pt idx="16" formatCode="General">
                  <c:v>43.768999999999998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D84-45C5-9701-33ED162F0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66904"/>
        <c:axId val="319767232"/>
      </c:lineChart>
      <c:dateAx>
        <c:axId val="31976690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19767232"/>
        <c:crosses val="autoZero"/>
        <c:auto val="1"/>
        <c:lblOffset val="100"/>
        <c:baseTimeUnit val="months"/>
        <c:majorUnit val="1"/>
        <c:majorTimeUnit val="years"/>
      </c:dateAx>
      <c:valAx>
        <c:axId val="31976723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µg/kg lipidi</a:t>
                </a:r>
                <a:endParaRPr lang="it-IT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19766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3963048682367665"/>
          <c:y val="0.13930560860825281"/>
          <c:w val="0.3950600277852731"/>
          <c:h val="0.214862686509932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ysClr val="windowText" lastClr="000000"/>
                </a:solidFill>
              </a:rPr>
              <a:t>PBDE lipidi</a:t>
            </a:r>
          </a:p>
        </c:rich>
      </c:tx>
      <c:layout>
        <c:manualLayout>
          <c:xMode val="edge"/>
          <c:yMode val="edge"/>
          <c:x val="2.6499999999999978E-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PBDElipidi!$B$1</c:f>
              <c:strCache>
                <c:ptCount val="1"/>
                <c:pt idx="0">
                  <c:v>molluschi (Baveno)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C16-4257-9022-2FC29F094C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PBDElipidi!$A$2:$A$69</c:f>
              <c:numCache>
                <c:formatCode>mmm\-yy</c:formatCode>
                <c:ptCount val="68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40664</c:v>
                </c:pt>
                <c:pt idx="14">
                  <c:v>40725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  <c:pt idx="64">
                  <c:v>45323</c:v>
                </c:pt>
                <c:pt idx="65">
                  <c:v>45413</c:v>
                </c:pt>
                <c:pt idx="66">
                  <c:v>45505</c:v>
                </c:pt>
                <c:pt idx="67">
                  <c:v>45597</c:v>
                </c:pt>
              </c:numCache>
            </c:numRef>
          </c:cat>
          <c:val>
            <c:numRef>
              <c:f>PBDElipidi!$B$2:$B$69</c:f>
              <c:numCache>
                <c:formatCode>General</c:formatCode>
                <c:ptCount val="68"/>
                <c:pt idx="25">
                  <c:v>324.7</c:v>
                </c:pt>
                <c:pt idx="29">
                  <c:v>1325.1</c:v>
                </c:pt>
                <c:pt idx="33">
                  <c:v>2021.7</c:v>
                </c:pt>
                <c:pt idx="37">
                  <c:v>1144</c:v>
                </c:pt>
                <c:pt idx="41">
                  <c:v>660</c:v>
                </c:pt>
                <c:pt idx="49">
                  <c:v>112.03</c:v>
                </c:pt>
                <c:pt idx="53">
                  <c:v>66.930000000000007</c:v>
                </c:pt>
                <c:pt idx="57" formatCode="0.00">
                  <c:v>56.156378600823018</c:v>
                </c:pt>
                <c:pt idx="61" formatCode="0.00">
                  <c:v>8.1873570588552713</c:v>
                </c:pt>
                <c:pt idx="65" formatCode="0.00">
                  <c:v>25.861999999999998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5C16-4257-9022-2FC29F094CBF}"/>
            </c:ext>
          </c:extLst>
        </c:ser>
        <c:ser>
          <c:idx val="1"/>
          <c:order val="1"/>
          <c:tx>
            <c:strRef>
              <c:f>PBDElipidi!$C$1</c:f>
              <c:strCache>
                <c:ptCount val="1"/>
                <c:pt idx="0">
                  <c:v>coregone piccolo</c:v>
                </c:pt>
              </c:strCache>
            </c:strRef>
          </c:tx>
          <c:spPr>
            <a:solidFill>
              <a:srgbClr val="FF0000"/>
            </a:solidFill>
            <a:ln w="15875">
              <a:solidFill>
                <a:srgbClr val="FF0000"/>
              </a:solidFill>
            </a:ln>
            <a:effectLst/>
          </c:spPr>
          <c:invertIfNegative val="0"/>
          <c:cat>
            <c:numRef>
              <c:f>PBDElipidi!$A$2:$A$69</c:f>
              <c:numCache>
                <c:formatCode>mmm\-yy</c:formatCode>
                <c:ptCount val="68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40664</c:v>
                </c:pt>
                <c:pt idx="14">
                  <c:v>40725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  <c:pt idx="64">
                  <c:v>45323</c:v>
                </c:pt>
                <c:pt idx="65">
                  <c:v>45413</c:v>
                </c:pt>
                <c:pt idx="66">
                  <c:v>45505</c:v>
                </c:pt>
                <c:pt idx="67">
                  <c:v>45597</c:v>
                </c:pt>
              </c:numCache>
            </c:numRef>
          </c:cat>
          <c:val>
            <c:numRef>
              <c:f>PBDElipidi!$C$2:$C$69</c:f>
              <c:numCache>
                <c:formatCode>0</c:formatCode>
                <c:ptCount val="68"/>
                <c:pt idx="0">
                  <c:v>326.66666666666663</c:v>
                </c:pt>
                <c:pt idx="1">
                  <c:v>118.57707509881422</c:v>
                </c:pt>
                <c:pt idx="2">
                  <c:v>102.64628533859849</c:v>
                </c:pt>
                <c:pt idx="3">
                  <c:v>97.005649717514117</c:v>
                </c:pt>
                <c:pt idx="4">
                  <c:v>327.94117647058818</c:v>
                </c:pt>
                <c:pt idx="5">
                  <c:v>80</c:v>
                </c:pt>
                <c:pt idx="6">
                  <c:v>71.17647058823529</c:v>
                </c:pt>
                <c:pt idx="7">
                  <c:v>79.069767441860463</c:v>
                </c:pt>
                <c:pt idx="8">
                  <c:v>81.764705882352942</c:v>
                </c:pt>
                <c:pt idx="9">
                  <c:v>80.952380952380949</c:v>
                </c:pt>
                <c:pt idx="10">
                  <c:v>66.92307692307692</c:v>
                </c:pt>
                <c:pt idx="11">
                  <c:v>89.999999999999986</c:v>
                </c:pt>
                <c:pt idx="13">
                  <c:v>41.007194244604321</c:v>
                </c:pt>
                <c:pt idx="14">
                  <c:v>160.36585365853659</c:v>
                </c:pt>
                <c:pt idx="15">
                  <c:v>312.03703703703701</c:v>
                </c:pt>
                <c:pt idx="16">
                  <c:v>188.69565217391303</c:v>
                </c:pt>
                <c:pt idx="17">
                  <c:v>204.99999999999997</c:v>
                </c:pt>
                <c:pt idx="18">
                  <c:v>268.07692307692304</c:v>
                </c:pt>
                <c:pt idx="19">
                  <c:v>217</c:v>
                </c:pt>
                <c:pt idx="20">
                  <c:v>204.84848484848484</c:v>
                </c:pt>
                <c:pt idx="21">
                  <c:v>253.03797468354426</c:v>
                </c:pt>
                <c:pt idx="22">
                  <c:v>188.47457627118644</c:v>
                </c:pt>
                <c:pt idx="23">
                  <c:v>189.18644067796612</c:v>
                </c:pt>
                <c:pt idx="24">
                  <c:v>334.80662983425412</c:v>
                </c:pt>
                <c:pt idx="25">
                  <c:v>81.201923076923094</c:v>
                </c:pt>
                <c:pt idx="26">
                  <c:v>81.338028169014095</c:v>
                </c:pt>
                <c:pt idx="27">
                  <c:v>30.866666666666664</c:v>
                </c:pt>
                <c:pt idx="28">
                  <c:v>100.14861995753716</c:v>
                </c:pt>
                <c:pt idx="29">
                  <c:v>65.074626865671647</c:v>
                </c:pt>
                <c:pt idx="30">
                  <c:v>71.506849315068493</c:v>
                </c:pt>
                <c:pt idx="31">
                  <c:v>64.411764705882362</c:v>
                </c:pt>
                <c:pt idx="32">
                  <c:v>241.81818181818181</c:v>
                </c:pt>
                <c:pt idx="33">
                  <c:v>103.1120768414394</c:v>
                </c:pt>
                <c:pt idx="34">
                  <c:v>92.207954354344523</c:v>
                </c:pt>
                <c:pt idx="35">
                  <c:v>101.39335054265339</c:v>
                </c:pt>
                <c:pt idx="36">
                  <c:v>57.81454600637057</c:v>
                </c:pt>
                <c:pt idx="37">
                  <c:v>65.254761904761907</c:v>
                </c:pt>
                <c:pt idx="38">
                  <c:v>108.38055555555555</c:v>
                </c:pt>
                <c:pt idx="39">
                  <c:v>110.96153846153844</c:v>
                </c:pt>
                <c:pt idx="40">
                  <c:v>55.250000000000007</c:v>
                </c:pt>
                <c:pt idx="41">
                  <c:v>81.17784092337773</c:v>
                </c:pt>
                <c:pt idx="42">
                  <c:v>60.8434751678449</c:v>
                </c:pt>
                <c:pt idx="43">
                  <c:v>167.66208224004168</c:v>
                </c:pt>
                <c:pt idx="44">
                  <c:v>115.11827132080359</c:v>
                </c:pt>
                <c:pt idx="45">
                  <c:v>53.3</c:v>
                </c:pt>
                <c:pt idx="46">
                  <c:v>31.1</c:v>
                </c:pt>
                <c:pt idx="47">
                  <c:v>45.7</c:v>
                </c:pt>
                <c:pt idx="48">
                  <c:v>64</c:v>
                </c:pt>
                <c:pt idx="49">
                  <c:v>56.31</c:v>
                </c:pt>
                <c:pt idx="50">
                  <c:v>42.946708463949847</c:v>
                </c:pt>
                <c:pt idx="51">
                  <c:v>33.717579250720462</c:v>
                </c:pt>
                <c:pt idx="52">
                  <c:v>49.372384937238486</c:v>
                </c:pt>
                <c:pt idx="53">
                  <c:v>31.034482758620694</c:v>
                </c:pt>
                <c:pt idx="54">
                  <c:v>35.199999999999996</c:v>
                </c:pt>
                <c:pt idx="55">
                  <c:v>31.159420289855074</c:v>
                </c:pt>
                <c:pt idx="56">
                  <c:v>45.731707317073173</c:v>
                </c:pt>
                <c:pt idx="57">
                  <c:v>62.857142857142861</c:v>
                </c:pt>
                <c:pt idx="58">
                  <c:v>49.444444444444443</c:v>
                </c:pt>
                <c:pt idx="59">
                  <c:v>51.372549019607845</c:v>
                </c:pt>
                <c:pt idx="60">
                  <c:v>48.148148148148145</c:v>
                </c:pt>
                <c:pt idx="61">
                  <c:v>49.999999999999993</c:v>
                </c:pt>
                <c:pt idx="62">
                  <c:v>92.307692307692292</c:v>
                </c:pt>
                <c:pt idx="63">
                  <c:v>83.333333333333329</c:v>
                </c:pt>
                <c:pt idx="64">
                  <c:v>44</c:v>
                </c:pt>
                <c:pt idx="65">
                  <c:v>48</c:v>
                </c:pt>
                <c:pt idx="66">
                  <c:v>64</c:v>
                </c:pt>
                <c:pt idx="67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C16-4257-9022-2FC29F094C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2985328"/>
        <c:axId val="463009272"/>
        <c:extLst/>
      </c:barChart>
      <c:lineChart>
        <c:grouping val="standard"/>
        <c:varyColors val="0"/>
        <c:ser>
          <c:idx val="2"/>
          <c:order val="2"/>
          <c:tx>
            <c:strRef>
              <c:f>PBDElipidi!$D$1</c:f>
              <c:strCache>
                <c:ptCount val="1"/>
                <c:pt idx="0">
                  <c:v>coregone grande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PBDElipidi!$A$2:$A$69</c:f>
              <c:numCache>
                <c:formatCode>mmm\-yy</c:formatCode>
                <c:ptCount val="68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40664</c:v>
                </c:pt>
                <c:pt idx="14">
                  <c:v>40725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  <c:pt idx="64">
                  <c:v>45323</c:v>
                </c:pt>
                <c:pt idx="65">
                  <c:v>45413</c:v>
                </c:pt>
                <c:pt idx="66">
                  <c:v>45505</c:v>
                </c:pt>
                <c:pt idx="67">
                  <c:v>45597</c:v>
                </c:pt>
              </c:numCache>
            </c:numRef>
          </c:cat>
          <c:val>
            <c:numRef>
              <c:f>PBDElipidi!$D$2:$D$69</c:f>
              <c:numCache>
                <c:formatCode>0</c:formatCode>
                <c:ptCount val="68"/>
                <c:pt idx="21">
                  <c:v>115.54054054054053</c:v>
                </c:pt>
                <c:pt idx="22">
                  <c:v>110.4761904761905</c:v>
                </c:pt>
                <c:pt idx="23">
                  <c:v>0</c:v>
                </c:pt>
                <c:pt idx="24">
                  <c:v>233.64928909952607</c:v>
                </c:pt>
                <c:pt idx="25">
                  <c:v>93.537735849056602</c:v>
                </c:pt>
                <c:pt idx="26">
                  <c:v>136.5771812080537</c:v>
                </c:pt>
                <c:pt idx="27">
                  <c:v>35.52401746724891</c:v>
                </c:pt>
                <c:pt idx="28">
                  <c:v>26.123853211009173</c:v>
                </c:pt>
                <c:pt idx="29">
                  <c:v>66.358024691358011</c:v>
                </c:pt>
                <c:pt idx="30">
                  <c:v>46.601941747572816</c:v>
                </c:pt>
                <c:pt idx="31">
                  <c:v>71.176470588235304</c:v>
                </c:pt>
                <c:pt idx="32">
                  <c:v>88.095238095238088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5C16-4257-9022-2FC29F094CBF}"/>
            </c:ext>
          </c:extLst>
        </c:ser>
        <c:ser>
          <c:idx val="3"/>
          <c:order val="3"/>
          <c:tx>
            <c:strRef>
              <c:f>PBDElipidi!$E$1</c:f>
              <c:strCache>
                <c:ptCount val="1"/>
                <c:pt idx="0">
                  <c:v>agone piccolo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PBDElipidi!$A$2:$A$69</c:f>
              <c:numCache>
                <c:formatCode>mmm\-yy</c:formatCode>
                <c:ptCount val="68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40664</c:v>
                </c:pt>
                <c:pt idx="14">
                  <c:v>40725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  <c:pt idx="64">
                  <c:v>45323</c:v>
                </c:pt>
                <c:pt idx="65">
                  <c:v>45413</c:v>
                </c:pt>
                <c:pt idx="66">
                  <c:v>45505</c:v>
                </c:pt>
                <c:pt idx="67">
                  <c:v>45597</c:v>
                </c:pt>
              </c:numCache>
            </c:numRef>
          </c:cat>
          <c:val>
            <c:numRef>
              <c:f>PBDElipidi!$E$2:$E$69</c:f>
              <c:numCache>
                <c:formatCode>0</c:formatCode>
                <c:ptCount val="68"/>
                <c:pt idx="21">
                  <c:v>107.1641791044776</c:v>
                </c:pt>
                <c:pt idx="22">
                  <c:v>54.358974358974365</c:v>
                </c:pt>
                <c:pt idx="23">
                  <c:v>189.68481375358169</c:v>
                </c:pt>
                <c:pt idx="24">
                  <c:v>192.23300970873785</c:v>
                </c:pt>
                <c:pt idx="25">
                  <c:v>156.25</c:v>
                </c:pt>
                <c:pt idx="26">
                  <c:v>72.876304023845023</c:v>
                </c:pt>
                <c:pt idx="27">
                  <c:v>56.84615384615384</c:v>
                </c:pt>
                <c:pt idx="28">
                  <c:v>42.569721115537853</c:v>
                </c:pt>
                <c:pt idx="29">
                  <c:v>74.433249370277053</c:v>
                </c:pt>
                <c:pt idx="30">
                  <c:v>118.125</c:v>
                </c:pt>
                <c:pt idx="31">
                  <c:v>51.272727272727273</c:v>
                </c:pt>
                <c:pt idx="32">
                  <c:v>67.647058823529406</c:v>
                </c:pt>
                <c:pt idx="33">
                  <c:v>82.087850260235243</c:v>
                </c:pt>
                <c:pt idx="34">
                  <c:v>141.06631863328914</c:v>
                </c:pt>
                <c:pt idx="35">
                  <c:v>66.351500047321977</c:v>
                </c:pt>
                <c:pt idx="36">
                  <c:v>155.56261054923124</c:v>
                </c:pt>
                <c:pt idx="37">
                  <c:v>86.335526315789465</c:v>
                </c:pt>
                <c:pt idx="38">
                  <c:v>46.960273972602735</c:v>
                </c:pt>
                <c:pt idx="39">
                  <c:v>28.354430379746837</c:v>
                </c:pt>
                <c:pt idx="40">
                  <c:v>70.322580645161295</c:v>
                </c:pt>
                <c:pt idx="41">
                  <c:v>91.595415239686645</c:v>
                </c:pt>
                <c:pt idx="42">
                  <c:v>44.325486653687022</c:v>
                </c:pt>
                <c:pt idx="43">
                  <c:v>74.436560212453344</c:v>
                </c:pt>
                <c:pt idx="44">
                  <c:v>41.356679657563269</c:v>
                </c:pt>
                <c:pt idx="45">
                  <c:v>22.397870846717669</c:v>
                </c:pt>
                <c:pt idx="46">
                  <c:v>47.997319833234947</c:v>
                </c:pt>
                <c:pt idx="47">
                  <c:v>72.60711483740775</c:v>
                </c:pt>
                <c:pt idx="48">
                  <c:v>107.41677704355793</c:v>
                </c:pt>
                <c:pt idx="49">
                  <c:v>19.225449515905947</c:v>
                </c:pt>
                <c:pt idx="50">
                  <c:v>62.582781456953647</c:v>
                </c:pt>
                <c:pt idx="51">
                  <c:v>23.291139240506329</c:v>
                </c:pt>
                <c:pt idx="52">
                  <c:v>24.246987951807231</c:v>
                </c:pt>
                <c:pt idx="53">
                  <c:v>54.263565891472865</c:v>
                </c:pt>
                <c:pt idx="54">
                  <c:v>61.395348837209298</c:v>
                </c:pt>
                <c:pt idx="55">
                  <c:v>37.984496124031004</c:v>
                </c:pt>
                <c:pt idx="56">
                  <c:v>35.348837209302332</c:v>
                </c:pt>
                <c:pt idx="57">
                  <c:v>23.96551724137931</c:v>
                </c:pt>
                <c:pt idx="58">
                  <c:v>34.255319148936167</c:v>
                </c:pt>
                <c:pt idx="59">
                  <c:v>36.406619385342786</c:v>
                </c:pt>
                <c:pt idx="60">
                  <c:v>32.068965517241381</c:v>
                </c:pt>
                <c:pt idx="61">
                  <c:v>32.038834951456309</c:v>
                </c:pt>
                <c:pt idx="62">
                  <c:v>38.028169014084504</c:v>
                </c:pt>
                <c:pt idx="63">
                  <c:v>26.388888888888886</c:v>
                </c:pt>
                <c:pt idx="64">
                  <c:v>59</c:v>
                </c:pt>
                <c:pt idx="65">
                  <c:v>82</c:v>
                </c:pt>
                <c:pt idx="66">
                  <c:v>39</c:v>
                </c:pt>
                <c:pt idx="67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5C16-4257-9022-2FC29F094CBF}"/>
            </c:ext>
          </c:extLst>
        </c:ser>
        <c:ser>
          <c:idx val="4"/>
          <c:order val="4"/>
          <c:tx>
            <c:strRef>
              <c:f>PBDElipidi!$F$1</c:f>
              <c:strCache>
                <c:ptCount val="1"/>
                <c:pt idx="0">
                  <c:v>agone grande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PBDElipidi!$A$2:$A$69</c:f>
              <c:numCache>
                <c:formatCode>mmm\-yy</c:formatCode>
                <c:ptCount val="68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40664</c:v>
                </c:pt>
                <c:pt idx="14">
                  <c:v>40725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  <c:pt idx="64">
                  <c:v>45323</c:v>
                </c:pt>
                <c:pt idx="65">
                  <c:v>45413</c:v>
                </c:pt>
                <c:pt idx="66">
                  <c:v>45505</c:v>
                </c:pt>
                <c:pt idx="67">
                  <c:v>45597</c:v>
                </c:pt>
              </c:numCache>
            </c:numRef>
          </c:cat>
          <c:val>
            <c:numRef>
              <c:f>PBDElipidi!$F$2:$F$69</c:f>
              <c:numCache>
                <c:formatCode>0</c:formatCode>
                <c:ptCount val="68"/>
                <c:pt idx="0">
                  <c:v>174.15094339622641</c:v>
                </c:pt>
                <c:pt idx="1">
                  <c:v>234.84051875219069</c:v>
                </c:pt>
                <c:pt idx="2">
                  <c:v>93.819440347668959</c:v>
                </c:pt>
                <c:pt idx="3">
                  <c:v>105.73991031390133</c:v>
                </c:pt>
                <c:pt idx="4">
                  <c:v>240.28571428571428</c:v>
                </c:pt>
                <c:pt idx="5">
                  <c:v>124.31289640591964</c:v>
                </c:pt>
                <c:pt idx="6">
                  <c:v>121.86440677966101</c:v>
                </c:pt>
                <c:pt idx="7">
                  <c:v>82.892690513219264</c:v>
                </c:pt>
                <c:pt idx="8">
                  <c:v>95.623529411764721</c:v>
                </c:pt>
                <c:pt idx="9">
                  <c:v>157.38095238095235</c:v>
                </c:pt>
                <c:pt idx="10">
                  <c:v>72.087067861715752</c:v>
                </c:pt>
                <c:pt idx="11">
                  <c:v>152.20338983050846</c:v>
                </c:pt>
                <c:pt idx="13">
                  <c:v>114.87039563437926</c:v>
                </c:pt>
                <c:pt idx="14">
                  <c:v>284.82142857142856</c:v>
                </c:pt>
                <c:pt idx="15">
                  <c:v>103.50877192982456</c:v>
                </c:pt>
                <c:pt idx="16">
                  <c:v>245.28985507246378</c:v>
                </c:pt>
                <c:pt idx="17">
                  <c:v>143</c:v>
                </c:pt>
                <c:pt idx="18">
                  <c:v>162.66666666666669</c:v>
                </c:pt>
                <c:pt idx="19">
                  <c:v>255.25423728813561</c:v>
                </c:pt>
                <c:pt idx="20">
                  <c:v>96.708286038592504</c:v>
                </c:pt>
                <c:pt idx="21">
                  <c:v>297.41935483870969</c:v>
                </c:pt>
                <c:pt idx="22">
                  <c:v>0</c:v>
                </c:pt>
                <c:pt idx="23">
                  <c:v>151.02974828375284</c:v>
                </c:pt>
                <c:pt idx="24">
                  <c:v>244.26229508196727</c:v>
                </c:pt>
                <c:pt idx="25">
                  <c:v>216.2</c:v>
                </c:pt>
                <c:pt idx="26">
                  <c:v>226.04006163328194</c:v>
                </c:pt>
                <c:pt idx="27">
                  <c:v>122.59515570934256</c:v>
                </c:pt>
                <c:pt idx="28">
                  <c:v>130.28070175438597</c:v>
                </c:pt>
                <c:pt idx="29">
                  <c:v>126.33451957295372</c:v>
                </c:pt>
                <c:pt idx="30">
                  <c:v>188.33333333333329</c:v>
                </c:pt>
                <c:pt idx="31">
                  <c:v>93.939393939393952</c:v>
                </c:pt>
                <c:pt idx="32">
                  <c:v>143.63636363636363</c:v>
                </c:pt>
                <c:pt idx="33">
                  <c:v>44.856938696408733</c:v>
                </c:pt>
                <c:pt idx="34">
                  <c:v>180.45771386150375</c:v>
                </c:pt>
                <c:pt idx="35">
                  <c:v>98.443711141087718</c:v>
                </c:pt>
                <c:pt idx="36">
                  <c:v>204.15913200723324</c:v>
                </c:pt>
                <c:pt idx="37">
                  <c:v>244.23488372093027</c:v>
                </c:pt>
                <c:pt idx="38">
                  <c:v>53.310606060606055</c:v>
                </c:pt>
                <c:pt idx="39">
                  <c:v>35.91549295774648</c:v>
                </c:pt>
                <c:pt idx="40">
                  <c:v>62.595419847328245</c:v>
                </c:pt>
                <c:pt idx="41">
                  <c:v>136.95002206531265</c:v>
                </c:pt>
                <c:pt idx="42">
                  <c:v>0</c:v>
                </c:pt>
                <c:pt idx="43">
                  <c:v>207.18473403929761</c:v>
                </c:pt>
                <c:pt idx="44">
                  <c:v>95.626610411029475</c:v>
                </c:pt>
                <c:pt idx="45">
                  <c:v>109.68641114982579</c:v>
                </c:pt>
                <c:pt idx="46">
                  <c:v>104.35946539686954</c:v>
                </c:pt>
                <c:pt idx="47">
                  <c:v>108.39702505892808</c:v>
                </c:pt>
                <c:pt idx="48">
                  <c:v>139.6209542488954</c:v>
                </c:pt>
                <c:pt idx="49">
                  <c:v>37.841530054644807</c:v>
                </c:pt>
                <c:pt idx="50">
                  <c:v>53.677419354838712</c:v>
                </c:pt>
                <c:pt idx="51">
                  <c:v>36.172839506172835</c:v>
                </c:pt>
                <c:pt idx="52">
                  <c:v>62.787136294027562</c:v>
                </c:pt>
                <c:pt idx="53">
                  <c:v>41.517241379310349</c:v>
                </c:pt>
                <c:pt idx="54">
                  <c:v>65.719696969696969</c:v>
                </c:pt>
                <c:pt idx="55">
                  <c:v>42.546583850931682</c:v>
                </c:pt>
                <c:pt idx="56">
                  <c:v>36.73163418290855</c:v>
                </c:pt>
                <c:pt idx="57">
                  <c:v>51.842105263157904</c:v>
                </c:pt>
                <c:pt idx="58">
                  <c:v>35.098039215686278</c:v>
                </c:pt>
                <c:pt idx="59">
                  <c:v>36.470588235294116</c:v>
                </c:pt>
                <c:pt idx="60">
                  <c:v>35.849056603773583</c:v>
                </c:pt>
                <c:pt idx="61">
                  <c:v>18.446601941747574</c:v>
                </c:pt>
                <c:pt idx="62">
                  <c:v>45.161290322580648</c:v>
                </c:pt>
                <c:pt idx="63">
                  <c:v>55.102040816326522</c:v>
                </c:pt>
                <c:pt idx="64">
                  <c:v>66</c:v>
                </c:pt>
                <c:pt idx="65">
                  <c:v>52</c:v>
                </c:pt>
                <c:pt idx="66">
                  <c:v>32</c:v>
                </c:pt>
                <c:pt idx="67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5C16-4257-9022-2FC29F094C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2985328"/>
        <c:axId val="463009272"/>
      </c:lineChart>
      <c:dateAx>
        <c:axId val="46298532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3009272"/>
        <c:crosses val="autoZero"/>
        <c:auto val="1"/>
        <c:lblOffset val="100"/>
        <c:baseTimeUnit val="months"/>
        <c:majorUnit val="6"/>
        <c:majorTimeUnit val="months"/>
      </c:dateAx>
      <c:valAx>
        <c:axId val="463009272"/>
        <c:scaling>
          <c:orientation val="minMax"/>
          <c:max val="6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µg/kg lipidi</a:t>
                </a:r>
                <a:endParaRPr lang="it-IT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2985328"/>
        <c:crosses val="autoZero"/>
        <c:crossBetween val="between"/>
        <c:majorUnit val="100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chemeClr val="tx1"/>
                </a:solidFill>
              </a:rPr>
              <a:t>PBDE</a:t>
            </a:r>
          </a:p>
        </c:rich>
      </c:tx>
      <c:layout>
        <c:manualLayout>
          <c:xMode val="edge"/>
          <c:yMode val="edge"/>
          <c:x val="6.9291557305336857E-2"/>
          <c:y val="2.54939503056664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'PBDE (solo quelli della Diret)'!$B$1</c:f>
              <c:strCache>
                <c:ptCount val="1"/>
                <c:pt idx="0">
                  <c:v>coregone piccolo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'PBDE (solo quelli della Diret)'!$A$2:$A$69</c:f>
              <c:numCache>
                <c:formatCode>mmm\-yy</c:formatCode>
                <c:ptCount val="68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40664</c:v>
                </c:pt>
                <c:pt idx="14">
                  <c:v>40725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  <c:pt idx="64">
                  <c:v>45323</c:v>
                </c:pt>
                <c:pt idx="65">
                  <c:v>45413</c:v>
                </c:pt>
                <c:pt idx="66">
                  <c:v>45505</c:v>
                </c:pt>
                <c:pt idx="67">
                  <c:v>45597</c:v>
                </c:pt>
              </c:numCache>
            </c:numRef>
          </c:cat>
          <c:val>
            <c:numRef>
              <c:f>'PBDE (solo quelli della Diret)'!$B$2:$B$69</c:f>
              <c:numCache>
                <c:formatCode>0.0</c:formatCode>
                <c:ptCount val="68"/>
                <c:pt idx="0">
                  <c:v>2.78</c:v>
                </c:pt>
                <c:pt idx="1">
                  <c:v>1.3399999999999999</c:v>
                </c:pt>
                <c:pt idx="2">
                  <c:v>2.5</c:v>
                </c:pt>
                <c:pt idx="3">
                  <c:v>1.72</c:v>
                </c:pt>
                <c:pt idx="4">
                  <c:v>1.94</c:v>
                </c:pt>
                <c:pt idx="5">
                  <c:v>1.84</c:v>
                </c:pt>
                <c:pt idx="6">
                  <c:v>2.42</c:v>
                </c:pt>
                <c:pt idx="7">
                  <c:v>1.36</c:v>
                </c:pt>
                <c:pt idx="8">
                  <c:v>1.369</c:v>
                </c:pt>
                <c:pt idx="9">
                  <c:v>3.4</c:v>
                </c:pt>
                <c:pt idx="10">
                  <c:v>1.74</c:v>
                </c:pt>
                <c:pt idx="11">
                  <c:v>1.89</c:v>
                </c:pt>
                <c:pt idx="13">
                  <c:v>1.71</c:v>
                </c:pt>
                <c:pt idx="14">
                  <c:v>3.77</c:v>
                </c:pt>
                <c:pt idx="15">
                  <c:v>3.62</c:v>
                </c:pt>
                <c:pt idx="16">
                  <c:v>2.7800000000000002</c:v>
                </c:pt>
                <c:pt idx="17">
                  <c:v>3.21</c:v>
                </c:pt>
                <c:pt idx="18">
                  <c:v>4.63</c:v>
                </c:pt>
                <c:pt idx="19">
                  <c:v>5.25</c:v>
                </c:pt>
                <c:pt idx="20">
                  <c:v>5.3100000000000005</c:v>
                </c:pt>
                <c:pt idx="21">
                  <c:v>6.0949999999999998</c:v>
                </c:pt>
                <c:pt idx="22">
                  <c:v>2.4600000000000004</c:v>
                </c:pt>
                <c:pt idx="23">
                  <c:v>2.7310000000000003</c:v>
                </c:pt>
                <c:pt idx="24">
                  <c:v>5.85</c:v>
                </c:pt>
                <c:pt idx="25">
                  <c:v>1.3300000000000003</c:v>
                </c:pt>
                <c:pt idx="26">
                  <c:v>1.9500000000000002</c:v>
                </c:pt>
                <c:pt idx="27">
                  <c:v>1.3889999999999998</c:v>
                </c:pt>
                <c:pt idx="28">
                  <c:v>4.7170000000000005</c:v>
                </c:pt>
                <c:pt idx="29">
                  <c:v>2.1800000000000002</c:v>
                </c:pt>
                <c:pt idx="30">
                  <c:v>1.21</c:v>
                </c:pt>
                <c:pt idx="31">
                  <c:v>2.19</c:v>
                </c:pt>
                <c:pt idx="32">
                  <c:v>2.66</c:v>
                </c:pt>
                <c:pt idx="33">
                  <c:v>1.5591194999999998</c:v>
                </c:pt>
                <c:pt idx="34">
                  <c:v>1.9502509428099999</c:v>
                </c:pt>
                <c:pt idx="35">
                  <c:v>2.8630215399999996</c:v>
                </c:pt>
                <c:pt idx="36">
                  <c:v>0.75197623099999999</c:v>
                </c:pt>
                <c:pt idx="37">
                  <c:v>2.7407000000000004</c:v>
                </c:pt>
                <c:pt idx="38">
                  <c:v>3.5812999999999997</c:v>
                </c:pt>
                <c:pt idx="39">
                  <c:v>4.96</c:v>
                </c:pt>
                <c:pt idx="40">
                  <c:v>2.21</c:v>
                </c:pt>
                <c:pt idx="41">
                  <c:v>1.548</c:v>
                </c:pt>
                <c:pt idx="42">
                  <c:v>2.3420000000000001</c:v>
                </c:pt>
                <c:pt idx="43">
                  <c:v>0.67399999999999993</c:v>
                </c:pt>
                <c:pt idx="44">
                  <c:v>1.05</c:v>
                </c:pt>
                <c:pt idx="45">
                  <c:v>1.36</c:v>
                </c:pt>
                <c:pt idx="46">
                  <c:v>1.1000000000000001</c:v>
                </c:pt>
                <c:pt idx="47">
                  <c:v>1.93</c:v>
                </c:pt>
                <c:pt idx="48">
                  <c:v>2.69</c:v>
                </c:pt>
                <c:pt idx="49">
                  <c:v>1.25</c:v>
                </c:pt>
                <c:pt idx="50">
                  <c:v>1.37</c:v>
                </c:pt>
                <c:pt idx="51">
                  <c:v>1.17</c:v>
                </c:pt>
                <c:pt idx="52">
                  <c:v>1.18</c:v>
                </c:pt>
                <c:pt idx="53">
                  <c:v>1.5</c:v>
                </c:pt>
                <c:pt idx="54">
                  <c:v>1.8</c:v>
                </c:pt>
                <c:pt idx="55">
                  <c:v>1.3</c:v>
                </c:pt>
                <c:pt idx="56">
                  <c:v>1.5</c:v>
                </c:pt>
                <c:pt idx="57">
                  <c:v>0.88</c:v>
                </c:pt>
                <c:pt idx="58">
                  <c:v>0.89</c:v>
                </c:pt>
                <c:pt idx="59">
                  <c:v>1.31</c:v>
                </c:pt>
                <c:pt idx="60">
                  <c:v>1.3</c:v>
                </c:pt>
                <c:pt idx="61">
                  <c:v>0.79999999999999993</c:v>
                </c:pt>
                <c:pt idx="62">
                  <c:v>1.2</c:v>
                </c:pt>
                <c:pt idx="63">
                  <c:v>1.5</c:v>
                </c:pt>
                <c:pt idx="64">
                  <c:v>0.7</c:v>
                </c:pt>
                <c:pt idx="65">
                  <c:v>0.8</c:v>
                </c:pt>
                <c:pt idx="66">
                  <c:v>1.3</c:v>
                </c:pt>
                <c:pt idx="67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80-486D-9A55-9C219572B7A5}"/>
            </c:ext>
          </c:extLst>
        </c:ser>
        <c:ser>
          <c:idx val="3"/>
          <c:order val="1"/>
          <c:tx>
            <c:strRef>
              <c:f>'PBDE (solo quelli della Diret)'!$C$1</c:f>
              <c:strCache>
                <c:ptCount val="1"/>
                <c:pt idx="0">
                  <c:v>coregone grande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'PBDE (solo quelli della Diret)'!$A$2:$A$69</c:f>
              <c:numCache>
                <c:formatCode>mmm\-yy</c:formatCode>
                <c:ptCount val="68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40664</c:v>
                </c:pt>
                <c:pt idx="14">
                  <c:v>40725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  <c:pt idx="64">
                  <c:v>45323</c:v>
                </c:pt>
                <c:pt idx="65">
                  <c:v>45413</c:v>
                </c:pt>
                <c:pt idx="66">
                  <c:v>45505</c:v>
                </c:pt>
                <c:pt idx="67">
                  <c:v>45597</c:v>
                </c:pt>
              </c:numCache>
            </c:numRef>
          </c:cat>
          <c:val>
            <c:numRef>
              <c:f>'PBDE (solo quelli della Diret)'!$C$2:$C$69</c:f>
              <c:numCache>
                <c:formatCode>0.0</c:formatCode>
                <c:ptCount val="68"/>
                <c:pt idx="21">
                  <c:v>2.6399999999999997</c:v>
                </c:pt>
                <c:pt idx="22">
                  <c:v>1.25</c:v>
                </c:pt>
                <c:pt idx="23">
                  <c:v>0</c:v>
                </c:pt>
                <c:pt idx="24">
                  <c:v>4.93</c:v>
                </c:pt>
                <c:pt idx="25">
                  <c:v>1.7830000000000001</c:v>
                </c:pt>
                <c:pt idx="26">
                  <c:v>3.6100000000000003</c:v>
                </c:pt>
                <c:pt idx="27">
                  <c:v>1.627</c:v>
                </c:pt>
                <c:pt idx="28">
                  <c:v>1.139</c:v>
                </c:pt>
                <c:pt idx="29">
                  <c:v>2.15</c:v>
                </c:pt>
                <c:pt idx="30">
                  <c:v>1.9200000000000002</c:v>
                </c:pt>
                <c:pt idx="31">
                  <c:v>2.4200000000000004</c:v>
                </c:pt>
                <c:pt idx="32">
                  <c:v>1.85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80-486D-9A55-9C219572B7A5}"/>
            </c:ext>
          </c:extLst>
        </c:ser>
        <c:ser>
          <c:idx val="4"/>
          <c:order val="2"/>
          <c:tx>
            <c:strRef>
              <c:f>'PBDE (solo quelli della Diret)'!$D$1</c:f>
              <c:strCache>
                <c:ptCount val="1"/>
                <c:pt idx="0">
                  <c:v>agone piccolo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'PBDE (solo quelli della Diret)'!$A$2:$A$69</c:f>
              <c:numCache>
                <c:formatCode>mmm\-yy</c:formatCode>
                <c:ptCount val="68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40664</c:v>
                </c:pt>
                <c:pt idx="14">
                  <c:v>40725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  <c:pt idx="64">
                  <c:v>45323</c:v>
                </c:pt>
                <c:pt idx="65">
                  <c:v>45413</c:v>
                </c:pt>
                <c:pt idx="66">
                  <c:v>45505</c:v>
                </c:pt>
                <c:pt idx="67">
                  <c:v>45597</c:v>
                </c:pt>
              </c:numCache>
            </c:numRef>
          </c:cat>
          <c:val>
            <c:numRef>
              <c:f>'PBDE (solo quelli della Diret)'!$D$2:$D$69</c:f>
              <c:numCache>
                <c:formatCode>0.0</c:formatCode>
                <c:ptCount val="68"/>
                <c:pt idx="21">
                  <c:v>3.27</c:v>
                </c:pt>
                <c:pt idx="22">
                  <c:v>4.24</c:v>
                </c:pt>
                <c:pt idx="23">
                  <c:v>11.22</c:v>
                </c:pt>
                <c:pt idx="24">
                  <c:v>13.86</c:v>
                </c:pt>
                <c:pt idx="25">
                  <c:v>9.74</c:v>
                </c:pt>
                <c:pt idx="26">
                  <c:v>4.7200000000000006</c:v>
                </c:pt>
                <c:pt idx="27">
                  <c:v>2.9180000000000001</c:v>
                </c:pt>
                <c:pt idx="28">
                  <c:v>2.137</c:v>
                </c:pt>
                <c:pt idx="29">
                  <c:v>4.8099999999999987</c:v>
                </c:pt>
                <c:pt idx="30">
                  <c:v>3.87</c:v>
                </c:pt>
                <c:pt idx="31">
                  <c:v>3.3840000000000003</c:v>
                </c:pt>
                <c:pt idx="32">
                  <c:v>4.5999999999999996</c:v>
                </c:pt>
                <c:pt idx="33">
                  <c:v>6.1224800000000013</c:v>
                </c:pt>
                <c:pt idx="34">
                  <c:v>6.9464635000000001</c:v>
                </c:pt>
                <c:pt idx="35">
                  <c:v>4.3580350000000001</c:v>
                </c:pt>
                <c:pt idx="36">
                  <c:v>6.6099999999999994</c:v>
                </c:pt>
                <c:pt idx="37">
                  <c:v>6.2443999999999997</c:v>
                </c:pt>
                <c:pt idx="38">
                  <c:v>3.2104999999999992</c:v>
                </c:pt>
                <c:pt idx="39">
                  <c:v>1.86</c:v>
                </c:pt>
                <c:pt idx="40">
                  <c:v>4.4000000000000004</c:v>
                </c:pt>
                <c:pt idx="41">
                  <c:v>6.6269999999999998</c:v>
                </c:pt>
                <c:pt idx="42">
                  <c:v>2.145</c:v>
                </c:pt>
                <c:pt idx="43">
                  <c:v>5.0679999999999996</c:v>
                </c:pt>
                <c:pt idx="44">
                  <c:v>3.343</c:v>
                </c:pt>
                <c:pt idx="45">
                  <c:v>1.57</c:v>
                </c:pt>
                <c:pt idx="46">
                  <c:v>2.94</c:v>
                </c:pt>
                <c:pt idx="47">
                  <c:v>3.94</c:v>
                </c:pt>
                <c:pt idx="48">
                  <c:v>5.34</c:v>
                </c:pt>
                <c:pt idx="49">
                  <c:v>1.39</c:v>
                </c:pt>
                <c:pt idx="50">
                  <c:v>3.78</c:v>
                </c:pt>
                <c:pt idx="51">
                  <c:v>1.84</c:v>
                </c:pt>
                <c:pt idx="52">
                  <c:v>1.61</c:v>
                </c:pt>
                <c:pt idx="53">
                  <c:v>3.5</c:v>
                </c:pt>
                <c:pt idx="54">
                  <c:v>4</c:v>
                </c:pt>
                <c:pt idx="55">
                  <c:v>2.5</c:v>
                </c:pt>
                <c:pt idx="56">
                  <c:v>2.2999999999999998</c:v>
                </c:pt>
                <c:pt idx="57">
                  <c:v>1.39</c:v>
                </c:pt>
                <c:pt idx="58">
                  <c:v>1.6099999999999999</c:v>
                </c:pt>
                <c:pt idx="59">
                  <c:v>1.54</c:v>
                </c:pt>
                <c:pt idx="60">
                  <c:v>1.86</c:v>
                </c:pt>
                <c:pt idx="61">
                  <c:v>3.3</c:v>
                </c:pt>
                <c:pt idx="62">
                  <c:v>2.6999999999999997</c:v>
                </c:pt>
                <c:pt idx="63">
                  <c:v>1.9</c:v>
                </c:pt>
                <c:pt idx="64">
                  <c:v>2.6</c:v>
                </c:pt>
                <c:pt idx="65">
                  <c:v>2.7</c:v>
                </c:pt>
                <c:pt idx="66">
                  <c:v>1.9</c:v>
                </c:pt>
                <c:pt idx="67">
                  <c:v>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80-486D-9A55-9C219572B7A5}"/>
            </c:ext>
          </c:extLst>
        </c:ser>
        <c:ser>
          <c:idx val="5"/>
          <c:order val="3"/>
          <c:tx>
            <c:strRef>
              <c:f>'PBDE (solo quelli della Diret)'!$E$1</c:f>
              <c:strCache>
                <c:ptCount val="1"/>
                <c:pt idx="0">
                  <c:v>agone grande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'PBDE (solo quelli della Diret)'!$A$2:$A$69</c:f>
              <c:numCache>
                <c:formatCode>mmm\-yy</c:formatCode>
                <c:ptCount val="68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40664</c:v>
                </c:pt>
                <c:pt idx="14">
                  <c:v>40725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  <c:pt idx="64">
                  <c:v>45323</c:v>
                </c:pt>
                <c:pt idx="65">
                  <c:v>45413</c:v>
                </c:pt>
                <c:pt idx="66">
                  <c:v>45505</c:v>
                </c:pt>
                <c:pt idx="67">
                  <c:v>45597</c:v>
                </c:pt>
              </c:numCache>
            </c:numRef>
          </c:cat>
          <c:val>
            <c:numRef>
              <c:f>'PBDE (solo quelli della Diret)'!$E$2:$E$69</c:f>
              <c:numCache>
                <c:formatCode>0.0</c:formatCode>
                <c:ptCount val="68"/>
                <c:pt idx="0">
                  <c:v>5.43</c:v>
                </c:pt>
                <c:pt idx="1">
                  <c:v>3.64</c:v>
                </c:pt>
                <c:pt idx="2">
                  <c:v>4.7699999999999996</c:v>
                </c:pt>
                <c:pt idx="3">
                  <c:v>4.72</c:v>
                </c:pt>
                <c:pt idx="4">
                  <c:v>6.3100000000000005</c:v>
                </c:pt>
                <c:pt idx="5">
                  <c:v>5.88</c:v>
                </c:pt>
                <c:pt idx="6">
                  <c:v>7.19</c:v>
                </c:pt>
                <c:pt idx="7">
                  <c:v>5.33</c:v>
                </c:pt>
                <c:pt idx="8">
                  <c:v>7.9080000000000004</c:v>
                </c:pt>
                <c:pt idx="9">
                  <c:v>6.35</c:v>
                </c:pt>
                <c:pt idx="10">
                  <c:v>5.3200000000000012</c:v>
                </c:pt>
                <c:pt idx="11">
                  <c:v>8.98</c:v>
                </c:pt>
                <c:pt idx="13">
                  <c:v>6.18</c:v>
                </c:pt>
                <c:pt idx="14">
                  <c:v>2.3099999999999996</c:v>
                </c:pt>
                <c:pt idx="15">
                  <c:v>5.0200000000000005</c:v>
                </c:pt>
                <c:pt idx="16">
                  <c:v>4.2300000000000004</c:v>
                </c:pt>
                <c:pt idx="17">
                  <c:v>5.83</c:v>
                </c:pt>
                <c:pt idx="18">
                  <c:v>5.74</c:v>
                </c:pt>
                <c:pt idx="19">
                  <c:v>5.92</c:v>
                </c:pt>
                <c:pt idx="20">
                  <c:v>6.74</c:v>
                </c:pt>
                <c:pt idx="21">
                  <c:v>17.490000000000002</c:v>
                </c:pt>
                <c:pt idx="22">
                  <c:v>0</c:v>
                </c:pt>
                <c:pt idx="23">
                  <c:v>11.24</c:v>
                </c:pt>
                <c:pt idx="24">
                  <c:v>11.920000000000002</c:v>
                </c:pt>
                <c:pt idx="25">
                  <c:v>10.64</c:v>
                </c:pt>
                <c:pt idx="26">
                  <c:v>13.719999999999999</c:v>
                </c:pt>
                <c:pt idx="27">
                  <c:v>3.488</c:v>
                </c:pt>
                <c:pt idx="28">
                  <c:v>3.7130000000000001</c:v>
                </c:pt>
                <c:pt idx="29">
                  <c:v>5.8999999999999995</c:v>
                </c:pt>
                <c:pt idx="30">
                  <c:v>4.38</c:v>
                </c:pt>
                <c:pt idx="31">
                  <c:v>4.9000000000000012</c:v>
                </c:pt>
                <c:pt idx="32">
                  <c:v>6.3999999999999995</c:v>
                </c:pt>
                <c:pt idx="33">
                  <c:v>2.2226759999999999</c:v>
                </c:pt>
                <c:pt idx="34">
                  <c:v>8.2631664000000011</c:v>
                </c:pt>
                <c:pt idx="35">
                  <c:v>5.872073939999999</c:v>
                </c:pt>
                <c:pt idx="36">
                  <c:v>10.94</c:v>
                </c:pt>
                <c:pt idx="37">
                  <c:v>10.369200000000001</c:v>
                </c:pt>
                <c:pt idx="38">
                  <c:v>3.3740000000000001</c:v>
                </c:pt>
                <c:pt idx="39">
                  <c:v>2.34</c:v>
                </c:pt>
                <c:pt idx="40">
                  <c:v>3.1</c:v>
                </c:pt>
                <c:pt idx="41">
                  <c:v>6.1350000000000007</c:v>
                </c:pt>
                <c:pt idx="42">
                  <c:v>0</c:v>
                </c:pt>
                <c:pt idx="43">
                  <c:v>8.5020000000000007</c:v>
                </c:pt>
                <c:pt idx="44">
                  <c:v>7.0970000000000013</c:v>
                </c:pt>
                <c:pt idx="45">
                  <c:v>3.15</c:v>
                </c:pt>
                <c:pt idx="46">
                  <c:v>5.8</c:v>
                </c:pt>
                <c:pt idx="47">
                  <c:v>5.67</c:v>
                </c:pt>
                <c:pt idx="48">
                  <c:v>4.74</c:v>
                </c:pt>
                <c:pt idx="49">
                  <c:v>2.77</c:v>
                </c:pt>
                <c:pt idx="50">
                  <c:v>4.16</c:v>
                </c:pt>
                <c:pt idx="51">
                  <c:v>1.53</c:v>
                </c:pt>
                <c:pt idx="52">
                  <c:v>1.8</c:v>
                </c:pt>
                <c:pt idx="53">
                  <c:v>3</c:v>
                </c:pt>
                <c:pt idx="54">
                  <c:v>3.5</c:v>
                </c:pt>
                <c:pt idx="55">
                  <c:v>2.7</c:v>
                </c:pt>
                <c:pt idx="56">
                  <c:v>2.5</c:v>
                </c:pt>
                <c:pt idx="57">
                  <c:v>1.9700000000000002</c:v>
                </c:pt>
                <c:pt idx="58">
                  <c:v>1.79</c:v>
                </c:pt>
                <c:pt idx="59">
                  <c:v>2.17</c:v>
                </c:pt>
                <c:pt idx="60">
                  <c:v>1.9</c:v>
                </c:pt>
                <c:pt idx="61">
                  <c:v>1.9000000000000001</c:v>
                </c:pt>
                <c:pt idx="62">
                  <c:v>2.8000000000000003</c:v>
                </c:pt>
                <c:pt idx="63">
                  <c:v>2.6999999999999997</c:v>
                </c:pt>
                <c:pt idx="64">
                  <c:v>3.8000000000000003</c:v>
                </c:pt>
                <c:pt idx="65">
                  <c:v>3</c:v>
                </c:pt>
                <c:pt idx="66">
                  <c:v>1.5</c:v>
                </c:pt>
                <c:pt idx="67">
                  <c:v>1.7000000000000002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280-486D-9A55-9C219572B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2116984"/>
        <c:axId val="522117312"/>
      </c:lineChart>
      <c:dateAx>
        <c:axId val="52211698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2117312"/>
        <c:crosses val="autoZero"/>
        <c:auto val="1"/>
        <c:lblOffset val="100"/>
        <c:baseTimeUnit val="months"/>
        <c:majorUnit val="6"/>
        <c:majorTimeUnit val="months"/>
      </c:dateAx>
      <c:valAx>
        <c:axId val="522117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µ</a:t>
                </a:r>
                <a:r>
                  <a:rPr lang="it-IT">
                    <a:solidFill>
                      <a:sysClr val="windowText" lastClr="000000"/>
                    </a:solidFill>
                  </a:rPr>
                  <a:t>g/kg p.f.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2116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ysClr val="windowText" lastClr="000000"/>
                </a:solidFill>
              </a:rPr>
              <a:t>PCB-dl</a:t>
            </a:r>
          </a:p>
        </c:rich>
      </c:tx>
      <c:layout>
        <c:manualLayout>
          <c:xMode val="edge"/>
          <c:yMode val="edge"/>
          <c:x val="2.0694444444444411E-2"/>
          <c:y val="5.55555555555555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PCBdl!$B$1</c:f>
              <c:strCache>
                <c:ptCount val="1"/>
                <c:pt idx="0">
                  <c:v>coregone piccolo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PCBdl!$A$2:$A$61</c:f>
              <c:numCache>
                <c:formatCode>mmm\-yy</c:formatCode>
                <c:ptCount val="60"/>
                <c:pt idx="0">
                  <c:v>40247</c:v>
                </c:pt>
                <c:pt idx="1">
                  <c:v>40337</c:v>
                </c:pt>
                <c:pt idx="2">
                  <c:v>40427</c:v>
                </c:pt>
                <c:pt idx="3">
                  <c:v>40517</c:v>
                </c:pt>
                <c:pt idx="4">
                  <c:v>40607</c:v>
                </c:pt>
                <c:pt idx="5">
                  <c:v>40697</c:v>
                </c:pt>
                <c:pt idx="6">
                  <c:v>40787</c:v>
                </c:pt>
                <c:pt idx="7">
                  <c:v>40877</c:v>
                </c:pt>
                <c:pt idx="8">
                  <c:v>40967</c:v>
                </c:pt>
                <c:pt idx="9">
                  <c:v>41057</c:v>
                </c:pt>
                <c:pt idx="10">
                  <c:v>41147</c:v>
                </c:pt>
                <c:pt idx="11">
                  <c:v>41237</c:v>
                </c:pt>
                <c:pt idx="12">
                  <c:v>41327</c:v>
                </c:pt>
                <c:pt idx="13">
                  <c:v>41417</c:v>
                </c:pt>
                <c:pt idx="14">
                  <c:v>41507</c:v>
                </c:pt>
                <c:pt idx="15">
                  <c:v>41597</c:v>
                </c:pt>
                <c:pt idx="16">
                  <c:v>41687</c:v>
                </c:pt>
                <c:pt idx="17">
                  <c:v>41777</c:v>
                </c:pt>
                <c:pt idx="18">
                  <c:v>41867</c:v>
                </c:pt>
                <c:pt idx="19">
                  <c:v>41957</c:v>
                </c:pt>
                <c:pt idx="20">
                  <c:v>42047</c:v>
                </c:pt>
                <c:pt idx="21">
                  <c:v>42137</c:v>
                </c:pt>
                <c:pt idx="22">
                  <c:v>42227</c:v>
                </c:pt>
                <c:pt idx="23">
                  <c:v>42317</c:v>
                </c:pt>
                <c:pt idx="24">
                  <c:v>42407</c:v>
                </c:pt>
                <c:pt idx="25">
                  <c:v>42497</c:v>
                </c:pt>
                <c:pt idx="26">
                  <c:v>42587</c:v>
                </c:pt>
                <c:pt idx="27">
                  <c:v>42677</c:v>
                </c:pt>
                <c:pt idx="28">
                  <c:v>42767</c:v>
                </c:pt>
                <c:pt idx="29">
                  <c:v>42857</c:v>
                </c:pt>
                <c:pt idx="30">
                  <c:v>42948</c:v>
                </c:pt>
                <c:pt idx="31">
                  <c:v>43040</c:v>
                </c:pt>
                <c:pt idx="32">
                  <c:v>43132</c:v>
                </c:pt>
                <c:pt idx="33">
                  <c:v>43221</c:v>
                </c:pt>
                <c:pt idx="34">
                  <c:v>43313</c:v>
                </c:pt>
                <c:pt idx="35">
                  <c:v>43405</c:v>
                </c:pt>
                <c:pt idx="36">
                  <c:v>43497</c:v>
                </c:pt>
                <c:pt idx="37">
                  <c:v>43586</c:v>
                </c:pt>
                <c:pt idx="38">
                  <c:v>43678</c:v>
                </c:pt>
                <c:pt idx="39">
                  <c:v>43770</c:v>
                </c:pt>
                <c:pt idx="40">
                  <c:v>43862</c:v>
                </c:pt>
                <c:pt idx="41">
                  <c:v>43952</c:v>
                </c:pt>
                <c:pt idx="42">
                  <c:v>44044</c:v>
                </c:pt>
                <c:pt idx="43">
                  <c:v>44136</c:v>
                </c:pt>
                <c:pt idx="44">
                  <c:v>44228</c:v>
                </c:pt>
                <c:pt idx="45">
                  <c:v>44317</c:v>
                </c:pt>
                <c:pt idx="46">
                  <c:v>44409</c:v>
                </c:pt>
                <c:pt idx="47">
                  <c:v>44501</c:v>
                </c:pt>
                <c:pt idx="48">
                  <c:v>44593</c:v>
                </c:pt>
                <c:pt idx="49">
                  <c:v>44682</c:v>
                </c:pt>
                <c:pt idx="50">
                  <c:v>44774</c:v>
                </c:pt>
                <c:pt idx="51">
                  <c:v>44866</c:v>
                </c:pt>
                <c:pt idx="52">
                  <c:v>44958</c:v>
                </c:pt>
                <c:pt idx="53">
                  <c:v>45047</c:v>
                </c:pt>
                <c:pt idx="54">
                  <c:v>45139</c:v>
                </c:pt>
                <c:pt idx="55">
                  <c:v>45231</c:v>
                </c:pt>
                <c:pt idx="56">
                  <c:v>45323</c:v>
                </c:pt>
                <c:pt idx="57">
                  <c:v>45413</c:v>
                </c:pt>
                <c:pt idx="58">
                  <c:v>45505</c:v>
                </c:pt>
                <c:pt idx="59">
                  <c:v>45597</c:v>
                </c:pt>
              </c:numCache>
            </c:numRef>
          </c:cat>
          <c:val>
            <c:numRef>
              <c:f>PCBdl!$B$2:$B$61</c:f>
              <c:numCache>
                <c:formatCode>0.0</c:formatCode>
                <c:ptCount val="60"/>
                <c:pt idx="0">
                  <c:v>1.74</c:v>
                </c:pt>
                <c:pt idx="1">
                  <c:v>1.4466666666666665</c:v>
                </c:pt>
                <c:pt idx="2">
                  <c:v>2.5299999999999998</c:v>
                </c:pt>
                <c:pt idx="3">
                  <c:v>2.23</c:v>
                </c:pt>
                <c:pt idx="5">
                  <c:v>6</c:v>
                </c:pt>
                <c:pt idx="6">
                  <c:v>8.3000000000000007</c:v>
                </c:pt>
                <c:pt idx="7">
                  <c:v>1.7</c:v>
                </c:pt>
                <c:pt idx="8">
                  <c:v>2.1</c:v>
                </c:pt>
                <c:pt idx="9">
                  <c:v>1.1000000000000001</c:v>
                </c:pt>
                <c:pt idx="10">
                  <c:v>0.4</c:v>
                </c:pt>
                <c:pt idx="11">
                  <c:v>0.4</c:v>
                </c:pt>
                <c:pt idx="12">
                  <c:v>1</c:v>
                </c:pt>
                <c:pt idx="13">
                  <c:v>2.8</c:v>
                </c:pt>
                <c:pt idx="14">
                  <c:v>0.95</c:v>
                </c:pt>
                <c:pt idx="15">
                  <c:v>1.55</c:v>
                </c:pt>
                <c:pt idx="16">
                  <c:v>3.4</c:v>
                </c:pt>
                <c:pt idx="17">
                  <c:v>1.76</c:v>
                </c:pt>
                <c:pt idx="18">
                  <c:v>3.53</c:v>
                </c:pt>
                <c:pt idx="19">
                  <c:v>1.72</c:v>
                </c:pt>
                <c:pt idx="20">
                  <c:v>2.0099999999999998</c:v>
                </c:pt>
                <c:pt idx="21">
                  <c:v>2.4</c:v>
                </c:pt>
                <c:pt idx="22">
                  <c:v>1.2</c:v>
                </c:pt>
                <c:pt idx="23">
                  <c:v>1.59</c:v>
                </c:pt>
                <c:pt idx="24">
                  <c:v>0.68</c:v>
                </c:pt>
                <c:pt idx="25">
                  <c:v>1.1000000000000001</c:v>
                </c:pt>
                <c:pt idx="26">
                  <c:v>0.95</c:v>
                </c:pt>
                <c:pt idx="27">
                  <c:v>1</c:v>
                </c:pt>
                <c:pt idx="28">
                  <c:v>0.02</c:v>
                </c:pt>
                <c:pt idx="29">
                  <c:v>1.1294900000000001</c:v>
                </c:pt>
                <c:pt idx="30">
                  <c:v>0.55869999999999997</c:v>
                </c:pt>
                <c:pt idx="31">
                  <c:v>0.91449999999999998</c:v>
                </c:pt>
                <c:pt idx="32">
                  <c:v>0.78459999999999996</c:v>
                </c:pt>
                <c:pt idx="33">
                  <c:v>0.7</c:v>
                </c:pt>
                <c:pt idx="34">
                  <c:v>0.6</c:v>
                </c:pt>
                <c:pt idx="35">
                  <c:v>0.2</c:v>
                </c:pt>
                <c:pt idx="36">
                  <c:v>0.5</c:v>
                </c:pt>
                <c:pt idx="37">
                  <c:v>0.94392999999999994</c:v>
                </c:pt>
                <c:pt idx="38">
                  <c:v>1.0495700000000001</c:v>
                </c:pt>
                <c:pt idx="39">
                  <c:v>1.2514800000000001</c:v>
                </c:pt>
                <c:pt idx="40">
                  <c:v>1.1382999999999999</c:v>
                </c:pt>
                <c:pt idx="41">
                  <c:v>0.12529999999999999</c:v>
                </c:pt>
                <c:pt idx="42">
                  <c:v>0.1552</c:v>
                </c:pt>
                <c:pt idx="43">
                  <c:v>0.28420000000000001</c:v>
                </c:pt>
                <c:pt idx="44">
                  <c:v>0.35199999999999998</c:v>
                </c:pt>
                <c:pt idx="45">
                  <c:v>1.2</c:v>
                </c:pt>
                <c:pt idx="46">
                  <c:v>1.2</c:v>
                </c:pt>
                <c:pt idx="47">
                  <c:v>0.8</c:v>
                </c:pt>
                <c:pt idx="48">
                  <c:v>1.1000000000000001</c:v>
                </c:pt>
                <c:pt idx="49">
                  <c:v>1.9398399999999998</c:v>
                </c:pt>
                <c:pt idx="50">
                  <c:v>1.6439800000000002</c:v>
                </c:pt>
                <c:pt idx="51">
                  <c:v>0.69982000000000011</c:v>
                </c:pt>
                <c:pt idx="52">
                  <c:v>2.1538599999999999</c:v>
                </c:pt>
                <c:pt idx="53">
                  <c:v>0.54189999999999994</c:v>
                </c:pt>
                <c:pt idx="54">
                  <c:v>0.2424</c:v>
                </c:pt>
                <c:pt idx="55">
                  <c:v>0.56149999999999989</c:v>
                </c:pt>
                <c:pt idx="56">
                  <c:v>1.1000000000000001</c:v>
                </c:pt>
                <c:pt idx="57">
                  <c:v>1.3</c:v>
                </c:pt>
                <c:pt idx="58">
                  <c:v>1</c:v>
                </c:pt>
                <c:pt idx="59">
                  <c:v>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16-4FE4-AD50-3DFF8B969BE6}"/>
            </c:ext>
          </c:extLst>
        </c:ser>
        <c:ser>
          <c:idx val="1"/>
          <c:order val="1"/>
          <c:tx>
            <c:strRef>
              <c:f>PCBdl!$C$1</c:f>
              <c:strCache>
                <c:ptCount val="1"/>
                <c:pt idx="0">
                  <c:v>coregone grande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PCBdl!$A$2:$A$61</c:f>
              <c:numCache>
                <c:formatCode>mmm\-yy</c:formatCode>
                <c:ptCount val="60"/>
                <c:pt idx="0">
                  <c:v>40247</c:v>
                </c:pt>
                <c:pt idx="1">
                  <c:v>40337</c:v>
                </c:pt>
                <c:pt idx="2">
                  <c:v>40427</c:v>
                </c:pt>
                <c:pt idx="3">
                  <c:v>40517</c:v>
                </c:pt>
                <c:pt idx="4">
                  <c:v>40607</c:v>
                </c:pt>
                <c:pt idx="5">
                  <c:v>40697</c:v>
                </c:pt>
                <c:pt idx="6">
                  <c:v>40787</c:v>
                </c:pt>
                <c:pt idx="7">
                  <c:v>40877</c:v>
                </c:pt>
                <c:pt idx="8">
                  <c:v>40967</c:v>
                </c:pt>
                <c:pt idx="9">
                  <c:v>41057</c:v>
                </c:pt>
                <c:pt idx="10">
                  <c:v>41147</c:v>
                </c:pt>
                <c:pt idx="11">
                  <c:v>41237</c:v>
                </c:pt>
                <c:pt idx="12">
                  <c:v>41327</c:v>
                </c:pt>
                <c:pt idx="13">
                  <c:v>41417</c:v>
                </c:pt>
                <c:pt idx="14">
                  <c:v>41507</c:v>
                </c:pt>
                <c:pt idx="15">
                  <c:v>41597</c:v>
                </c:pt>
                <c:pt idx="16">
                  <c:v>41687</c:v>
                </c:pt>
                <c:pt idx="17">
                  <c:v>41777</c:v>
                </c:pt>
                <c:pt idx="18">
                  <c:v>41867</c:v>
                </c:pt>
                <c:pt idx="19">
                  <c:v>41957</c:v>
                </c:pt>
                <c:pt idx="20">
                  <c:v>42047</c:v>
                </c:pt>
                <c:pt idx="21">
                  <c:v>42137</c:v>
                </c:pt>
                <c:pt idx="22">
                  <c:v>42227</c:v>
                </c:pt>
                <c:pt idx="23">
                  <c:v>42317</c:v>
                </c:pt>
                <c:pt idx="24">
                  <c:v>42407</c:v>
                </c:pt>
                <c:pt idx="25">
                  <c:v>42497</c:v>
                </c:pt>
                <c:pt idx="26">
                  <c:v>42587</c:v>
                </c:pt>
                <c:pt idx="27">
                  <c:v>42677</c:v>
                </c:pt>
                <c:pt idx="28">
                  <c:v>42767</c:v>
                </c:pt>
                <c:pt idx="29">
                  <c:v>42857</c:v>
                </c:pt>
                <c:pt idx="30">
                  <c:v>42948</c:v>
                </c:pt>
                <c:pt idx="31">
                  <c:v>43040</c:v>
                </c:pt>
                <c:pt idx="32">
                  <c:v>43132</c:v>
                </c:pt>
                <c:pt idx="33">
                  <c:v>43221</c:v>
                </c:pt>
                <c:pt idx="34">
                  <c:v>43313</c:v>
                </c:pt>
                <c:pt idx="35">
                  <c:v>43405</c:v>
                </c:pt>
                <c:pt idx="36">
                  <c:v>43497</c:v>
                </c:pt>
                <c:pt idx="37">
                  <c:v>43586</c:v>
                </c:pt>
                <c:pt idx="38">
                  <c:v>43678</c:v>
                </c:pt>
                <c:pt idx="39">
                  <c:v>43770</c:v>
                </c:pt>
                <c:pt idx="40">
                  <c:v>43862</c:v>
                </c:pt>
                <c:pt idx="41">
                  <c:v>43952</c:v>
                </c:pt>
                <c:pt idx="42">
                  <c:v>44044</c:v>
                </c:pt>
                <c:pt idx="43">
                  <c:v>44136</c:v>
                </c:pt>
                <c:pt idx="44">
                  <c:v>44228</c:v>
                </c:pt>
                <c:pt idx="45">
                  <c:v>44317</c:v>
                </c:pt>
                <c:pt idx="46">
                  <c:v>44409</c:v>
                </c:pt>
                <c:pt idx="47">
                  <c:v>44501</c:v>
                </c:pt>
                <c:pt idx="48">
                  <c:v>44593</c:v>
                </c:pt>
                <c:pt idx="49">
                  <c:v>44682</c:v>
                </c:pt>
                <c:pt idx="50">
                  <c:v>44774</c:v>
                </c:pt>
                <c:pt idx="51">
                  <c:v>44866</c:v>
                </c:pt>
                <c:pt idx="52">
                  <c:v>44958</c:v>
                </c:pt>
                <c:pt idx="53">
                  <c:v>45047</c:v>
                </c:pt>
                <c:pt idx="54">
                  <c:v>45139</c:v>
                </c:pt>
                <c:pt idx="55">
                  <c:v>45231</c:v>
                </c:pt>
                <c:pt idx="56">
                  <c:v>45323</c:v>
                </c:pt>
                <c:pt idx="57">
                  <c:v>45413</c:v>
                </c:pt>
                <c:pt idx="58">
                  <c:v>45505</c:v>
                </c:pt>
                <c:pt idx="59">
                  <c:v>45597</c:v>
                </c:pt>
              </c:numCache>
            </c:numRef>
          </c:cat>
          <c:val>
            <c:numRef>
              <c:f>PCBdl!$C$2:$C$61</c:f>
              <c:numCache>
                <c:formatCode>0.0</c:formatCode>
                <c:ptCount val="60"/>
                <c:pt idx="0">
                  <c:v>1.6949999999999998</c:v>
                </c:pt>
                <c:pt idx="1">
                  <c:v>2.0299999999999998</c:v>
                </c:pt>
                <c:pt idx="2">
                  <c:v>1.68</c:v>
                </c:pt>
                <c:pt idx="3">
                  <c:v>1.39</c:v>
                </c:pt>
                <c:pt idx="6">
                  <c:v>6</c:v>
                </c:pt>
                <c:pt idx="7">
                  <c:v>1.8</c:v>
                </c:pt>
                <c:pt idx="8">
                  <c:v>0.1</c:v>
                </c:pt>
                <c:pt idx="9">
                  <c:v>1</c:v>
                </c:pt>
                <c:pt idx="10">
                  <c:v>0.6</c:v>
                </c:pt>
                <c:pt idx="11">
                  <c:v>0.3</c:v>
                </c:pt>
                <c:pt idx="12">
                  <c:v>1.4</c:v>
                </c:pt>
                <c:pt idx="13">
                  <c:v>1.3</c:v>
                </c:pt>
                <c:pt idx="14">
                  <c:v>1.7</c:v>
                </c:pt>
                <c:pt idx="16">
                  <c:v>2.6</c:v>
                </c:pt>
                <c:pt idx="17">
                  <c:v>5.3</c:v>
                </c:pt>
                <c:pt idx="18">
                  <c:v>3</c:v>
                </c:pt>
                <c:pt idx="19">
                  <c:v>2.5</c:v>
                </c:pt>
                <c:pt idx="20">
                  <c:v>2.58</c:v>
                </c:pt>
                <c:pt idx="21">
                  <c:v>2.6</c:v>
                </c:pt>
                <c:pt idx="22">
                  <c:v>1.4</c:v>
                </c:pt>
                <c:pt idx="23">
                  <c:v>1.6</c:v>
                </c:pt>
                <c:pt idx="2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16-4FE4-AD50-3DFF8B969BE6}"/>
            </c:ext>
          </c:extLst>
        </c:ser>
        <c:ser>
          <c:idx val="2"/>
          <c:order val="2"/>
          <c:tx>
            <c:strRef>
              <c:f>PCBdl!$D$1</c:f>
              <c:strCache>
                <c:ptCount val="1"/>
                <c:pt idx="0">
                  <c:v>agone piccolo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PCBdl!$A$2:$A$61</c:f>
              <c:numCache>
                <c:formatCode>mmm\-yy</c:formatCode>
                <c:ptCount val="60"/>
                <c:pt idx="0">
                  <c:v>40247</c:v>
                </c:pt>
                <c:pt idx="1">
                  <c:v>40337</c:v>
                </c:pt>
                <c:pt idx="2">
                  <c:v>40427</c:v>
                </c:pt>
                <c:pt idx="3">
                  <c:v>40517</c:v>
                </c:pt>
                <c:pt idx="4">
                  <c:v>40607</c:v>
                </c:pt>
                <c:pt idx="5">
                  <c:v>40697</c:v>
                </c:pt>
                <c:pt idx="6">
                  <c:v>40787</c:v>
                </c:pt>
                <c:pt idx="7">
                  <c:v>40877</c:v>
                </c:pt>
                <c:pt idx="8">
                  <c:v>40967</c:v>
                </c:pt>
                <c:pt idx="9">
                  <c:v>41057</c:v>
                </c:pt>
                <c:pt idx="10">
                  <c:v>41147</c:v>
                </c:pt>
                <c:pt idx="11">
                  <c:v>41237</c:v>
                </c:pt>
                <c:pt idx="12">
                  <c:v>41327</c:v>
                </c:pt>
                <c:pt idx="13">
                  <c:v>41417</c:v>
                </c:pt>
                <c:pt idx="14">
                  <c:v>41507</c:v>
                </c:pt>
                <c:pt idx="15">
                  <c:v>41597</c:v>
                </c:pt>
                <c:pt idx="16">
                  <c:v>41687</c:v>
                </c:pt>
                <c:pt idx="17">
                  <c:v>41777</c:v>
                </c:pt>
                <c:pt idx="18">
                  <c:v>41867</c:v>
                </c:pt>
                <c:pt idx="19">
                  <c:v>41957</c:v>
                </c:pt>
                <c:pt idx="20">
                  <c:v>42047</c:v>
                </c:pt>
                <c:pt idx="21">
                  <c:v>42137</c:v>
                </c:pt>
                <c:pt idx="22">
                  <c:v>42227</c:v>
                </c:pt>
                <c:pt idx="23">
                  <c:v>42317</c:v>
                </c:pt>
                <c:pt idx="24">
                  <c:v>42407</c:v>
                </c:pt>
                <c:pt idx="25">
                  <c:v>42497</c:v>
                </c:pt>
                <c:pt idx="26">
                  <c:v>42587</c:v>
                </c:pt>
                <c:pt idx="27">
                  <c:v>42677</c:v>
                </c:pt>
                <c:pt idx="28">
                  <c:v>42767</c:v>
                </c:pt>
                <c:pt idx="29">
                  <c:v>42857</c:v>
                </c:pt>
                <c:pt idx="30">
                  <c:v>42948</c:v>
                </c:pt>
                <c:pt idx="31">
                  <c:v>43040</c:v>
                </c:pt>
                <c:pt idx="32">
                  <c:v>43132</c:v>
                </c:pt>
                <c:pt idx="33">
                  <c:v>43221</c:v>
                </c:pt>
                <c:pt idx="34">
                  <c:v>43313</c:v>
                </c:pt>
                <c:pt idx="35">
                  <c:v>43405</c:v>
                </c:pt>
                <c:pt idx="36">
                  <c:v>43497</c:v>
                </c:pt>
                <c:pt idx="37">
                  <c:v>43586</c:v>
                </c:pt>
                <c:pt idx="38">
                  <c:v>43678</c:v>
                </c:pt>
                <c:pt idx="39">
                  <c:v>43770</c:v>
                </c:pt>
                <c:pt idx="40">
                  <c:v>43862</c:v>
                </c:pt>
                <c:pt idx="41">
                  <c:v>43952</c:v>
                </c:pt>
                <c:pt idx="42">
                  <c:v>44044</c:v>
                </c:pt>
                <c:pt idx="43">
                  <c:v>44136</c:v>
                </c:pt>
                <c:pt idx="44">
                  <c:v>44228</c:v>
                </c:pt>
                <c:pt idx="45">
                  <c:v>44317</c:v>
                </c:pt>
                <c:pt idx="46">
                  <c:v>44409</c:v>
                </c:pt>
                <c:pt idx="47">
                  <c:v>44501</c:v>
                </c:pt>
                <c:pt idx="48">
                  <c:v>44593</c:v>
                </c:pt>
                <c:pt idx="49">
                  <c:v>44682</c:v>
                </c:pt>
                <c:pt idx="50">
                  <c:v>44774</c:v>
                </c:pt>
                <c:pt idx="51">
                  <c:v>44866</c:v>
                </c:pt>
                <c:pt idx="52">
                  <c:v>44958</c:v>
                </c:pt>
                <c:pt idx="53">
                  <c:v>45047</c:v>
                </c:pt>
                <c:pt idx="54">
                  <c:v>45139</c:v>
                </c:pt>
                <c:pt idx="55">
                  <c:v>45231</c:v>
                </c:pt>
                <c:pt idx="56">
                  <c:v>45323</c:v>
                </c:pt>
                <c:pt idx="57">
                  <c:v>45413</c:v>
                </c:pt>
                <c:pt idx="58">
                  <c:v>45505</c:v>
                </c:pt>
                <c:pt idx="59">
                  <c:v>45597</c:v>
                </c:pt>
              </c:numCache>
            </c:numRef>
          </c:cat>
          <c:val>
            <c:numRef>
              <c:f>PCBdl!$D$2:$D$61</c:f>
              <c:numCache>
                <c:formatCode>0.0</c:formatCode>
                <c:ptCount val="60"/>
                <c:pt idx="0">
                  <c:v>5.5</c:v>
                </c:pt>
                <c:pt idx="1">
                  <c:v>7.3166666666666673</c:v>
                </c:pt>
                <c:pt idx="2">
                  <c:v>4.7850000000000001</c:v>
                </c:pt>
                <c:pt idx="5">
                  <c:v>8.1999999999999993</c:v>
                </c:pt>
                <c:pt idx="6">
                  <c:v>2.1</c:v>
                </c:pt>
                <c:pt idx="7">
                  <c:v>1.6</c:v>
                </c:pt>
                <c:pt idx="8">
                  <c:v>2.1</c:v>
                </c:pt>
                <c:pt idx="9">
                  <c:v>2.6</c:v>
                </c:pt>
                <c:pt idx="10">
                  <c:v>1.3</c:v>
                </c:pt>
                <c:pt idx="11">
                  <c:v>1.5</c:v>
                </c:pt>
                <c:pt idx="12">
                  <c:v>1.7</c:v>
                </c:pt>
                <c:pt idx="13">
                  <c:v>2.2000000000000002</c:v>
                </c:pt>
                <c:pt idx="14">
                  <c:v>9.1999999999999993</c:v>
                </c:pt>
                <c:pt idx="15">
                  <c:v>16.3</c:v>
                </c:pt>
                <c:pt idx="16">
                  <c:v>10.9</c:v>
                </c:pt>
                <c:pt idx="17">
                  <c:v>7.6</c:v>
                </c:pt>
                <c:pt idx="18">
                  <c:v>3.9</c:v>
                </c:pt>
                <c:pt idx="19">
                  <c:v>3.37</c:v>
                </c:pt>
                <c:pt idx="20">
                  <c:v>3.2</c:v>
                </c:pt>
                <c:pt idx="21">
                  <c:v>5.4</c:v>
                </c:pt>
                <c:pt idx="22">
                  <c:v>4.37</c:v>
                </c:pt>
                <c:pt idx="23">
                  <c:v>2</c:v>
                </c:pt>
                <c:pt idx="24">
                  <c:v>3.8</c:v>
                </c:pt>
                <c:pt idx="25">
                  <c:v>3.2</c:v>
                </c:pt>
                <c:pt idx="26">
                  <c:v>3.2</c:v>
                </c:pt>
                <c:pt idx="27">
                  <c:v>2.4</c:v>
                </c:pt>
                <c:pt idx="28">
                  <c:v>2.4</c:v>
                </c:pt>
                <c:pt idx="29">
                  <c:v>2.50251</c:v>
                </c:pt>
                <c:pt idx="30">
                  <c:v>2.9</c:v>
                </c:pt>
                <c:pt idx="31">
                  <c:v>3.43</c:v>
                </c:pt>
                <c:pt idx="32">
                  <c:v>2.27</c:v>
                </c:pt>
                <c:pt idx="33">
                  <c:v>2.8</c:v>
                </c:pt>
                <c:pt idx="34">
                  <c:v>1.1000000000000001</c:v>
                </c:pt>
                <c:pt idx="35">
                  <c:v>1</c:v>
                </c:pt>
                <c:pt idx="36">
                  <c:v>1.6</c:v>
                </c:pt>
                <c:pt idx="37">
                  <c:v>2.3581999999999996</c:v>
                </c:pt>
                <c:pt idx="38">
                  <c:v>2.9476441000000002</c:v>
                </c:pt>
                <c:pt idx="39">
                  <c:v>4.2204899999999999</c:v>
                </c:pt>
                <c:pt idx="40">
                  <c:v>3.9002700000000003</c:v>
                </c:pt>
                <c:pt idx="41">
                  <c:v>3.4333999999999998</c:v>
                </c:pt>
                <c:pt idx="42">
                  <c:v>1.2419</c:v>
                </c:pt>
                <c:pt idx="43">
                  <c:v>1.2501</c:v>
                </c:pt>
                <c:pt idx="44">
                  <c:v>1.3694</c:v>
                </c:pt>
                <c:pt idx="45">
                  <c:v>3</c:v>
                </c:pt>
                <c:pt idx="46">
                  <c:v>3.3</c:v>
                </c:pt>
                <c:pt idx="47">
                  <c:v>1.8</c:v>
                </c:pt>
                <c:pt idx="48">
                  <c:v>1.8</c:v>
                </c:pt>
                <c:pt idx="49">
                  <c:v>2.9971400000000008</c:v>
                </c:pt>
                <c:pt idx="50">
                  <c:v>3.0018100000000008</c:v>
                </c:pt>
                <c:pt idx="51">
                  <c:v>2.1711100000000001</c:v>
                </c:pt>
                <c:pt idx="52">
                  <c:v>2.1640999999999995</c:v>
                </c:pt>
                <c:pt idx="53">
                  <c:v>4.6398000000000001</c:v>
                </c:pt>
                <c:pt idx="54">
                  <c:v>1.8014300000000003</c:v>
                </c:pt>
                <c:pt idx="55">
                  <c:v>1.9591500000000002</c:v>
                </c:pt>
                <c:pt idx="56">
                  <c:v>1.3</c:v>
                </c:pt>
                <c:pt idx="57">
                  <c:v>1.5</c:v>
                </c:pt>
                <c:pt idx="58">
                  <c:v>1.4</c:v>
                </c:pt>
                <c:pt idx="59">
                  <c:v>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16-4FE4-AD50-3DFF8B969BE6}"/>
            </c:ext>
          </c:extLst>
        </c:ser>
        <c:ser>
          <c:idx val="3"/>
          <c:order val="3"/>
          <c:tx>
            <c:strRef>
              <c:f>PCBdl!$E$1</c:f>
              <c:strCache>
                <c:ptCount val="1"/>
                <c:pt idx="0">
                  <c:v>agone grande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PCBdl!$A$2:$A$61</c:f>
              <c:numCache>
                <c:formatCode>mmm\-yy</c:formatCode>
                <c:ptCount val="60"/>
                <c:pt idx="0">
                  <c:v>40247</c:v>
                </c:pt>
                <c:pt idx="1">
                  <c:v>40337</c:v>
                </c:pt>
                <c:pt idx="2">
                  <c:v>40427</c:v>
                </c:pt>
                <c:pt idx="3">
                  <c:v>40517</c:v>
                </c:pt>
                <c:pt idx="4">
                  <c:v>40607</c:v>
                </c:pt>
                <c:pt idx="5">
                  <c:v>40697</c:v>
                </c:pt>
                <c:pt idx="6">
                  <c:v>40787</c:v>
                </c:pt>
                <c:pt idx="7">
                  <c:v>40877</c:v>
                </c:pt>
                <c:pt idx="8">
                  <c:v>40967</c:v>
                </c:pt>
                <c:pt idx="9">
                  <c:v>41057</c:v>
                </c:pt>
                <c:pt idx="10">
                  <c:v>41147</c:v>
                </c:pt>
                <c:pt idx="11">
                  <c:v>41237</c:v>
                </c:pt>
                <c:pt idx="12">
                  <c:v>41327</c:v>
                </c:pt>
                <c:pt idx="13">
                  <c:v>41417</c:v>
                </c:pt>
                <c:pt idx="14">
                  <c:v>41507</c:v>
                </c:pt>
                <c:pt idx="15">
                  <c:v>41597</c:v>
                </c:pt>
                <c:pt idx="16">
                  <c:v>41687</c:v>
                </c:pt>
                <c:pt idx="17">
                  <c:v>41777</c:v>
                </c:pt>
                <c:pt idx="18">
                  <c:v>41867</c:v>
                </c:pt>
                <c:pt idx="19">
                  <c:v>41957</c:v>
                </c:pt>
                <c:pt idx="20">
                  <c:v>42047</c:v>
                </c:pt>
                <c:pt idx="21">
                  <c:v>42137</c:v>
                </c:pt>
                <c:pt idx="22">
                  <c:v>42227</c:v>
                </c:pt>
                <c:pt idx="23">
                  <c:v>42317</c:v>
                </c:pt>
                <c:pt idx="24">
                  <c:v>42407</c:v>
                </c:pt>
                <c:pt idx="25">
                  <c:v>42497</c:v>
                </c:pt>
                <c:pt idx="26">
                  <c:v>42587</c:v>
                </c:pt>
                <c:pt idx="27">
                  <c:v>42677</c:v>
                </c:pt>
                <c:pt idx="28">
                  <c:v>42767</c:v>
                </c:pt>
                <c:pt idx="29">
                  <c:v>42857</c:v>
                </c:pt>
                <c:pt idx="30">
                  <c:v>42948</c:v>
                </c:pt>
                <c:pt idx="31">
                  <c:v>43040</c:v>
                </c:pt>
                <c:pt idx="32">
                  <c:v>43132</c:v>
                </c:pt>
                <c:pt idx="33">
                  <c:v>43221</c:v>
                </c:pt>
                <c:pt idx="34">
                  <c:v>43313</c:v>
                </c:pt>
                <c:pt idx="35">
                  <c:v>43405</c:v>
                </c:pt>
                <c:pt idx="36">
                  <c:v>43497</c:v>
                </c:pt>
                <c:pt idx="37">
                  <c:v>43586</c:v>
                </c:pt>
                <c:pt idx="38">
                  <c:v>43678</c:v>
                </c:pt>
                <c:pt idx="39">
                  <c:v>43770</c:v>
                </c:pt>
                <c:pt idx="40">
                  <c:v>43862</c:v>
                </c:pt>
                <c:pt idx="41">
                  <c:v>43952</c:v>
                </c:pt>
                <c:pt idx="42">
                  <c:v>44044</c:v>
                </c:pt>
                <c:pt idx="43">
                  <c:v>44136</c:v>
                </c:pt>
                <c:pt idx="44">
                  <c:v>44228</c:v>
                </c:pt>
                <c:pt idx="45">
                  <c:v>44317</c:v>
                </c:pt>
                <c:pt idx="46">
                  <c:v>44409</c:v>
                </c:pt>
                <c:pt idx="47">
                  <c:v>44501</c:v>
                </c:pt>
                <c:pt idx="48">
                  <c:v>44593</c:v>
                </c:pt>
                <c:pt idx="49">
                  <c:v>44682</c:v>
                </c:pt>
                <c:pt idx="50">
                  <c:v>44774</c:v>
                </c:pt>
                <c:pt idx="51">
                  <c:v>44866</c:v>
                </c:pt>
                <c:pt idx="52">
                  <c:v>44958</c:v>
                </c:pt>
                <c:pt idx="53">
                  <c:v>45047</c:v>
                </c:pt>
                <c:pt idx="54">
                  <c:v>45139</c:v>
                </c:pt>
                <c:pt idx="55">
                  <c:v>45231</c:v>
                </c:pt>
                <c:pt idx="56">
                  <c:v>45323</c:v>
                </c:pt>
                <c:pt idx="57">
                  <c:v>45413</c:v>
                </c:pt>
                <c:pt idx="58">
                  <c:v>45505</c:v>
                </c:pt>
                <c:pt idx="59">
                  <c:v>45597</c:v>
                </c:pt>
              </c:numCache>
            </c:numRef>
          </c:cat>
          <c:val>
            <c:numRef>
              <c:f>PCBdl!$E$2:$E$61</c:f>
              <c:numCache>
                <c:formatCode>0.0</c:formatCode>
                <c:ptCount val="60"/>
                <c:pt idx="0">
                  <c:v>5.74</c:v>
                </c:pt>
                <c:pt idx="1">
                  <c:v>3.19</c:v>
                </c:pt>
                <c:pt idx="2">
                  <c:v>5.35</c:v>
                </c:pt>
                <c:pt idx="3">
                  <c:v>3.5</c:v>
                </c:pt>
                <c:pt idx="6">
                  <c:v>3.6</c:v>
                </c:pt>
                <c:pt idx="7">
                  <c:v>10.8</c:v>
                </c:pt>
                <c:pt idx="8">
                  <c:v>4.0999999999999996</c:v>
                </c:pt>
                <c:pt idx="9">
                  <c:v>2.2000000000000002</c:v>
                </c:pt>
                <c:pt idx="10">
                  <c:v>3.1</c:v>
                </c:pt>
                <c:pt idx="11">
                  <c:v>2.8</c:v>
                </c:pt>
                <c:pt idx="13">
                  <c:v>13.6</c:v>
                </c:pt>
                <c:pt idx="15">
                  <c:v>9.6</c:v>
                </c:pt>
                <c:pt idx="16">
                  <c:v>2.8</c:v>
                </c:pt>
                <c:pt idx="17">
                  <c:v>5.6</c:v>
                </c:pt>
                <c:pt idx="18">
                  <c:v>3</c:v>
                </c:pt>
                <c:pt idx="19">
                  <c:v>4.67</c:v>
                </c:pt>
                <c:pt idx="20">
                  <c:v>4.8</c:v>
                </c:pt>
                <c:pt idx="21">
                  <c:v>4.8</c:v>
                </c:pt>
                <c:pt idx="22">
                  <c:v>4.7</c:v>
                </c:pt>
                <c:pt idx="23">
                  <c:v>3.3</c:v>
                </c:pt>
                <c:pt idx="24">
                  <c:v>5</c:v>
                </c:pt>
                <c:pt idx="25">
                  <c:v>2.9</c:v>
                </c:pt>
                <c:pt idx="26">
                  <c:v>3.8</c:v>
                </c:pt>
                <c:pt idx="27">
                  <c:v>5.2</c:v>
                </c:pt>
                <c:pt idx="28">
                  <c:v>3.4</c:v>
                </c:pt>
                <c:pt idx="29">
                  <c:v>4.6858500000000003</c:v>
                </c:pt>
                <c:pt idx="30">
                  <c:v>3.034380000000001</c:v>
                </c:pt>
                <c:pt idx="31">
                  <c:v>5.9184999999999999</c:v>
                </c:pt>
                <c:pt idx="32">
                  <c:v>2.3769900000000002</c:v>
                </c:pt>
                <c:pt idx="33">
                  <c:v>2.5</c:v>
                </c:pt>
                <c:pt idx="34">
                  <c:v>0</c:v>
                </c:pt>
                <c:pt idx="35">
                  <c:v>1.5</c:v>
                </c:pt>
                <c:pt idx="36">
                  <c:v>3.8</c:v>
                </c:pt>
                <c:pt idx="37">
                  <c:v>2.0106599999999997</c:v>
                </c:pt>
                <c:pt idx="38">
                  <c:v>4.2523510000000009</c:v>
                </c:pt>
                <c:pt idx="39">
                  <c:v>4.4776959999999999</c:v>
                </c:pt>
                <c:pt idx="40">
                  <c:v>4.0811100000000007</c:v>
                </c:pt>
                <c:pt idx="41">
                  <c:v>2.6</c:v>
                </c:pt>
                <c:pt idx="42">
                  <c:v>1.8</c:v>
                </c:pt>
                <c:pt idx="43">
                  <c:v>2.8</c:v>
                </c:pt>
                <c:pt idx="44">
                  <c:v>3.1</c:v>
                </c:pt>
                <c:pt idx="45">
                  <c:v>2.7</c:v>
                </c:pt>
                <c:pt idx="46">
                  <c:v>3.1</c:v>
                </c:pt>
                <c:pt idx="47">
                  <c:v>2</c:v>
                </c:pt>
                <c:pt idx="48">
                  <c:v>2.1</c:v>
                </c:pt>
                <c:pt idx="49">
                  <c:v>5.2259500000000001</c:v>
                </c:pt>
                <c:pt idx="50">
                  <c:v>4.1533999999999995</c:v>
                </c:pt>
                <c:pt idx="51">
                  <c:v>1.6291900000000001</c:v>
                </c:pt>
                <c:pt idx="52">
                  <c:v>1.75936</c:v>
                </c:pt>
                <c:pt idx="53">
                  <c:v>0.37429000000000001</c:v>
                </c:pt>
                <c:pt idx="54">
                  <c:v>2.8675400000000004</c:v>
                </c:pt>
                <c:pt idx="55">
                  <c:v>2.2828600000000008</c:v>
                </c:pt>
                <c:pt idx="56">
                  <c:v>1.3</c:v>
                </c:pt>
                <c:pt idx="57">
                  <c:v>1.2</c:v>
                </c:pt>
                <c:pt idx="58">
                  <c:v>2.4</c:v>
                </c:pt>
                <c:pt idx="59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16-4FE4-AD50-3DFF8B969B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755720"/>
        <c:axId val="597756376"/>
      </c:lineChart>
      <c:dateAx>
        <c:axId val="59775572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97756376"/>
        <c:crosses val="autoZero"/>
        <c:auto val="1"/>
        <c:lblOffset val="100"/>
        <c:baseTimeUnit val="months"/>
      </c:dateAx>
      <c:valAx>
        <c:axId val="597756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ysClr val="windowText" lastClr="000000"/>
                    </a:solidFill>
                  </a:rPr>
                  <a:t>TEQ pg/g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97755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8333333333333332"/>
          <c:y val="4.6712962962962977E-2"/>
          <c:w val="0.81666666666666654"/>
          <c:h val="0.179977398658500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ysClr val="windowText" lastClr="000000"/>
                </a:solidFill>
              </a:rPr>
              <a:t>PCB</a:t>
            </a:r>
          </a:p>
        </c:rich>
      </c:tx>
      <c:layout>
        <c:manualLayout>
          <c:xMode val="edge"/>
          <c:yMode val="edge"/>
          <c:x val="2.1916666666666629E-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5081714785651792"/>
          <c:y val="0.10395960921551473"/>
          <c:w val="0.81862729658792655"/>
          <c:h val="0.5732243365412657"/>
        </c:manualLayout>
      </c:layout>
      <c:lineChart>
        <c:grouping val="standard"/>
        <c:varyColors val="0"/>
        <c:ser>
          <c:idx val="0"/>
          <c:order val="0"/>
          <c:tx>
            <c:strRef>
              <c:f>PCBlipidi!$B$1</c:f>
              <c:strCache>
                <c:ptCount val="1"/>
                <c:pt idx="0">
                  <c:v>zooplancton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PCBlipidi!$A$2:$A$69</c:f>
              <c:numCache>
                <c:formatCode>mmm\-yy</c:formatCode>
                <c:ptCount val="68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40697</c:v>
                </c:pt>
                <c:pt idx="14">
                  <c:v>40787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42857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  <c:pt idx="64">
                  <c:v>45292</c:v>
                </c:pt>
                <c:pt idx="65">
                  <c:v>45352</c:v>
                </c:pt>
                <c:pt idx="66">
                  <c:v>45413</c:v>
                </c:pt>
                <c:pt idx="67">
                  <c:v>45505</c:v>
                </c:pt>
              </c:numCache>
            </c:numRef>
          </c:cat>
          <c:val>
            <c:numRef>
              <c:f>PCBlipidi!$B$2:$B$69</c:f>
              <c:numCache>
                <c:formatCode>0</c:formatCode>
                <c:ptCount val="68"/>
                <c:pt idx="0">
                  <c:v>452.17391304347825</c:v>
                </c:pt>
                <c:pt idx="1">
                  <c:v>1812.3893805309733</c:v>
                </c:pt>
                <c:pt idx="2">
                  <c:v>1362.5</c:v>
                </c:pt>
                <c:pt idx="3">
                  <c:v>1076.3440860215053</c:v>
                </c:pt>
                <c:pt idx="4">
                  <c:v>426.81652440799928</c:v>
                </c:pt>
                <c:pt idx="5">
                  <c:v>524.01054328892872</c:v>
                </c:pt>
                <c:pt idx="6">
                  <c:v>664.90492160544193</c:v>
                </c:pt>
                <c:pt idx="7">
                  <c:v>593.32355793517206</c:v>
                </c:pt>
                <c:pt idx="8">
                  <c:v>203.81220256618749</c:v>
                </c:pt>
                <c:pt idx="9">
                  <c:v>258.26182874994305</c:v>
                </c:pt>
                <c:pt idx="10">
                  <c:v>393.6240571899549</c:v>
                </c:pt>
                <c:pt idx="11">
                  <c:v>632.71559227326702</c:v>
                </c:pt>
                <c:pt idx="12">
                  <c:v>762.27672609391254</c:v>
                </c:pt>
                <c:pt idx="13">
                  <c:v>399.74999999999989</c:v>
                </c:pt>
                <c:pt idx="14">
                  <c:v>620.47120418848158</c:v>
                </c:pt>
                <c:pt idx="15">
                  <c:v>685.58699186991873</c:v>
                </c:pt>
                <c:pt idx="16">
                  <c:v>396.71361502347418</c:v>
                </c:pt>
                <c:pt idx="17">
                  <c:v>280.61642537580303</c:v>
                </c:pt>
                <c:pt idx="18">
                  <c:v>105.8401294761572</c:v>
                </c:pt>
                <c:pt idx="19">
                  <c:v>238.3111486742396</c:v>
                </c:pt>
                <c:pt idx="20">
                  <c:v>323.97121728464475</c:v>
                </c:pt>
                <c:pt idx="21">
                  <c:v>183.31764946680985</c:v>
                </c:pt>
                <c:pt idx="22">
                  <c:v>212.45442382480354</c:v>
                </c:pt>
                <c:pt idx="23">
                  <c:v>682.98897433355239</c:v>
                </c:pt>
                <c:pt idx="24">
                  <c:v>911.9742952191516</c:v>
                </c:pt>
                <c:pt idx="25">
                  <c:v>226.20908043623311</c:v>
                </c:pt>
                <c:pt idx="26">
                  <c:v>320.3090835954099</c:v>
                </c:pt>
                <c:pt idx="27">
                  <c:v>507.90754996558741</c:v>
                </c:pt>
                <c:pt idx="28">
                  <c:v>682.28471104459629</c:v>
                </c:pt>
                <c:pt idx="29">
                  <c:v>340.04569128749199</c:v>
                </c:pt>
                <c:pt idx="30">
                  <c:v>294.61442348581477</c:v>
                </c:pt>
                <c:pt idx="31">
                  <c:v>531.8209307900579</c:v>
                </c:pt>
                <c:pt idx="32">
                  <c:v>741.95361144914602</c:v>
                </c:pt>
                <c:pt idx="33">
                  <c:v>178.77094972067039</c:v>
                </c:pt>
                <c:pt idx="34">
                  <c:v>196.42857142857142</c:v>
                </c:pt>
                <c:pt idx="35">
                  <c:v>1645.5696202531644</c:v>
                </c:pt>
                <c:pt idx="36">
                  <c:v>470.85201793721973</c:v>
                </c:pt>
                <c:pt idx="37">
                  <c:v>707.54716981132083</c:v>
                </c:pt>
                <c:pt idx="38">
                  <c:v>446.42857142857144</c:v>
                </c:pt>
                <c:pt idx="39">
                  <c:v>963.85542168674692</c:v>
                </c:pt>
                <c:pt idx="40">
                  <c:v>1197.9166666666667</c:v>
                </c:pt>
                <c:pt idx="41">
                  <c:v>230.08849557522123</c:v>
                </c:pt>
                <c:pt idx="42">
                  <c:v>290.32258064516128</c:v>
                </c:pt>
                <c:pt idx="43">
                  <c:v>295.08196721311475</c:v>
                </c:pt>
                <c:pt idx="44">
                  <c:v>558.82352941176464</c:v>
                </c:pt>
                <c:pt idx="45">
                  <c:v>570.58823529411768</c:v>
                </c:pt>
                <c:pt idx="46">
                  <c:v>323.8095238095238</c:v>
                </c:pt>
                <c:pt idx="47">
                  <c:v>521.27659574468078</c:v>
                </c:pt>
                <c:pt idx="48">
                  <c:v>506.08699999999999</c:v>
                </c:pt>
                <c:pt idx="49">
                  <c:v>367.03399999999999</c:v>
                </c:pt>
                <c:pt idx="50">
                  <c:v>457.69499999999999</c:v>
                </c:pt>
                <c:pt idx="51">
                  <c:v>568.95600000000002</c:v>
                </c:pt>
                <c:pt idx="52">
                  <c:v>549.74213908851857</c:v>
                </c:pt>
                <c:pt idx="53">
                  <c:v>420.75080246658064</c:v>
                </c:pt>
                <c:pt idx="54">
                  <c:v>518.24883752045514</c:v>
                </c:pt>
                <c:pt idx="55">
                  <c:v>1360.7954545454545</c:v>
                </c:pt>
                <c:pt idx="56">
                  <c:v>657.8947368421052</c:v>
                </c:pt>
                <c:pt idx="57">
                  <c:v>282.68745652092429</c:v>
                </c:pt>
                <c:pt idx="58">
                  <c:v>714.66420245693848</c:v>
                </c:pt>
                <c:pt idx="59">
                  <c:v>304.93985438446612</c:v>
                </c:pt>
                <c:pt idx="60">
                  <c:v>198.20737809117</c:v>
                </c:pt>
                <c:pt idx="61">
                  <c:v>295.48508606521932</c:v>
                </c:pt>
                <c:pt idx="62">
                  <c:v>109.50074133716298</c:v>
                </c:pt>
                <c:pt idx="63">
                  <c:v>261.7597577454207</c:v>
                </c:pt>
                <c:pt idx="64" formatCode="General">
                  <c:v>167</c:v>
                </c:pt>
                <c:pt idx="65" formatCode="General">
                  <c:v>65</c:v>
                </c:pt>
                <c:pt idx="66" formatCode="General">
                  <c:v>74</c:v>
                </c:pt>
                <c:pt idx="67" formatCode="General">
                  <c:v>206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E7-4019-A799-EAD901D809E9}"/>
            </c:ext>
          </c:extLst>
        </c:ser>
        <c:ser>
          <c:idx val="1"/>
          <c:order val="1"/>
          <c:tx>
            <c:strRef>
              <c:f>PCBlipidi!$C$1</c:f>
              <c:strCache>
                <c:ptCount val="1"/>
                <c:pt idx="0">
                  <c:v>molluschi (Baveno)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PCBlipidi!$A$2:$A$69</c:f>
              <c:numCache>
                <c:formatCode>mmm\-yy</c:formatCode>
                <c:ptCount val="68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40697</c:v>
                </c:pt>
                <c:pt idx="14">
                  <c:v>40787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42857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  <c:pt idx="64">
                  <c:v>45292</c:v>
                </c:pt>
                <c:pt idx="65">
                  <c:v>45352</c:v>
                </c:pt>
                <c:pt idx="66">
                  <c:v>45413</c:v>
                </c:pt>
                <c:pt idx="67">
                  <c:v>45505</c:v>
                </c:pt>
              </c:numCache>
            </c:numRef>
          </c:cat>
          <c:val>
            <c:numRef>
              <c:f>PCBlipidi!$C$2:$C$70</c:f>
              <c:numCache>
                <c:formatCode>General</c:formatCode>
                <c:ptCount val="69"/>
                <c:pt idx="1">
                  <c:v>454</c:v>
                </c:pt>
                <c:pt idx="5">
                  <c:v>370</c:v>
                </c:pt>
                <c:pt idx="9">
                  <c:v>312</c:v>
                </c:pt>
                <c:pt idx="13">
                  <c:v>187</c:v>
                </c:pt>
                <c:pt idx="17">
                  <c:v>460</c:v>
                </c:pt>
                <c:pt idx="21">
                  <c:v>285</c:v>
                </c:pt>
                <c:pt idx="25">
                  <c:v>501</c:v>
                </c:pt>
                <c:pt idx="29">
                  <c:v>665</c:v>
                </c:pt>
                <c:pt idx="33">
                  <c:v>444.29</c:v>
                </c:pt>
                <c:pt idx="37">
                  <c:v>440</c:v>
                </c:pt>
                <c:pt idx="41">
                  <c:v>490</c:v>
                </c:pt>
                <c:pt idx="45" formatCode="0.0">
                  <c:v>1334.6338684566269</c:v>
                </c:pt>
                <c:pt idx="49" formatCode="0.00">
                  <c:v>488.5</c:v>
                </c:pt>
                <c:pt idx="53">
                  <c:v>307.89999999999998</c:v>
                </c:pt>
                <c:pt idx="57" formatCode="0.0">
                  <c:v>124.99382716049378</c:v>
                </c:pt>
                <c:pt idx="61" formatCode="0.0">
                  <c:v>46.592642116510213</c:v>
                </c:pt>
                <c:pt idx="66" formatCode="0.0">
                  <c:v>318.15499999999997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E7-4019-A799-EAD901D809E9}"/>
            </c:ext>
          </c:extLst>
        </c:ser>
        <c:ser>
          <c:idx val="2"/>
          <c:order val="2"/>
          <c:tx>
            <c:strRef>
              <c:f>PCBlipidi!$D$1</c:f>
              <c:strCache>
                <c:ptCount val="1"/>
                <c:pt idx="0">
                  <c:v>coregone piccolo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PCBlipidi!$A$2:$A$69</c:f>
              <c:numCache>
                <c:formatCode>mmm\-yy</c:formatCode>
                <c:ptCount val="68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40697</c:v>
                </c:pt>
                <c:pt idx="14">
                  <c:v>40787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42857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  <c:pt idx="64">
                  <c:v>45292</c:v>
                </c:pt>
                <c:pt idx="65">
                  <c:v>45352</c:v>
                </c:pt>
                <c:pt idx="66">
                  <c:v>45413</c:v>
                </c:pt>
                <c:pt idx="67">
                  <c:v>45505</c:v>
                </c:pt>
              </c:numCache>
            </c:numRef>
          </c:cat>
          <c:val>
            <c:numRef>
              <c:f>PCBlipidi!$D$2:$D$70</c:f>
              <c:numCache>
                <c:formatCode>0</c:formatCode>
                <c:ptCount val="69"/>
                <c:pt idx="0">
                  <c:v>858.84301576592088</c:v>
                </c:pt>
                <c:pt idx="1">
                  <c:v>282.19127660880258</c:v>
                </c:pt>
                <c:pt idx="2">
                  <c:v>695.04938347342033</c:v>
                </c:pt>
                <c:pt idx="3">
                  <c:v>412.24464756764201</c:v>
                </c:pt>
                <c:pt idx="4">
                  <c:v>204.41176470588235</c:v>
                </c:pt>
                <c:pt idx="5">
                  <c:v>732.84313725490188</c:v>
                </c:pt>
                <c:pt idx="6">
                  <c:v>2035.294117647059</c:v>
                </c:pt>
                <c:pt idx="7">
                  <c:v>503.92156862745094</c:v>
                </c:pt>
                <c:pt idx="8">
                  <c:v>880.00000000000011</c:v>
                </c:pt>
                <c:pt idx="9">
                  <c:v>505.23809523809524</c:v>
                </c:pt>
                <c:pt idx="10">
                  <c:v>973.84615384615381</c:v>
                </c:pt>
                <c:pt idx="11">
                  <c:v>1960.4761904761904</c:v>
                </c:pt>
                <c:pt idx="13">
                  <c:v>203</c:v>
                </c:pt>
                <c:pt idx="14">
                  <c:v>358</c:v>
                </c:pt>
                <c:pt idx="15">
                  <c:v>529</c:v>
                </c:pt>
                <c:pt idx="16">
                  <c:v>2285</c:v>
                </c:pt>
                <c:pt idx="17">
                  <c:v>413.4615384615384</c:v>
                </c:pt>
                <c:pt idx="18">
                  <c:v>546.92307692307691</c:v>
                </c:pt>
                <c:pt idx="19">
                  <c:v>240.90909090909091</c:v>
                </c:pt>
                <c:pt idx="20">
                  <c:v>211.21212121212122</c:v>
                </c:pt>
                <c:pt idx="21">
                  <c:v>753.49367088607585</c:v>
                </c:pt>
                <c:pt idx="22">
                  <c:v>413.89830508474574</c:v>
                </c:pt>
                <c:pt idx="23">
                  <c:v>420</c:v>
                </c:pt>
                <c:pt idx="24">
                  <c:v>1534.2541436464085</c:v>
                </c:pt>
                <c:pt idx="25">
                  <c:v>272.11538461538464</c:v>
                </c:pt>
                <c:pt idx="26">
                  <c:v>267.21830985915489</c:v>
                </c:pt>
                <c:pt idx="27">
                  <c:v>353.22222222222217</c:v>
                </c:pt>
                <c:pt idx="28">
                  <c:v>284</c:v>
                </c:pt>
                <c:pt idx="29">
                  <c:v>657.61194029850753</c:v>
                </c:pt>
                <c:pt idx="30">
                  <c:v>543.01369863013701</c:v>
                </c:pt>
                <c:pt idx="31">
                  <c:v>591.97058823529414</c:v>
                </c:pt>
                <c:pt idx="32">
                  <c:v>956.36363636363626</c:v>
                </c:pt>
                <c:pt idx="33">
                  <c:v>685.55786396491453</c:v>
                </c:pt>
                <c:pt idx="34">
                  <c:v>438.95811503978223</c:v>
                </c:pt>
                <c:pt idx="35">
                  <c:v>542.26136044677003</c:v>
                </c:pt>
                <c:pt idx="36">
                  <c:v>569.38517939780036</c:v>
                </c:pt>
                <c:pt idx="37">
                  <c:v>379.02380950000003</c:v>
                </c:pt>
                <c:pt idx="38">
                  <c:v>419.44444440000001</c:v>
                </c:pt>
                <c:pt idx="39">
                  <c:v>285.57692309999999</c:v>
                </c:pt>
                <c:pt idx="40">
                  <c:v>302.5</c:v>
                </c:pt>
                <c:pt idx="41">
                  <c:v>487.22436693740474</c:v>
                </c:pt>
                <c:pt idx="42">
                  <c:v>277.71850962607255</c:v>
                </c:pt>
                <c:pt idx="43">
                  <c:v>1031.5944436935504</c:v>
                </c:pt>
                <c:pt idx="44">
                  <c:v>762.19259259259661</c:v>
                </c:pt>
                <c:pt idx="45">
                  <c:v>407.20590099999998</c:v>
                </c:pt>
                <c:pt idx="46">
                  <c:v>339.71873470000003</c:v>
                </c:pt>
                <c:pt idx="47">
                  <c:v>347.46714739999999</c:v>
                </c:pt>
                <c:pt idx="48">
                  <c:v>324.91874430000001</c:v>
                </c:pt>
                <c:pt idx="49">
                  <c:v>479.27927927927931</c:v>
                </c:pt>
                <c:pt idx="50">
                  <c:v>131.6614420062696</c:v>
                </c:pt>
                <c:pt idx="51">
                  <c:v>125.36023054755044</c:v>
                </c:pt>
                <c:pt idx="52">
                  <c:v>299.16317991631797</c:v>
                </c:pt>
                <c:pt idx="53">
                  <c:v>194.9290060851927</c:v>
                </c:pt>
                <c:pt idx="54">
                  <c:v>312.39999999999998</c:v>
                </c:pt>
                <c:pt idx="55">
                  <c:v>642.02898550724649</c:v>
                </c:pt>
                <c:pt idx="56">
                  <c:v>182.92682926829269</c:v>
                </c:pt>
                <c:pt idx="57">
                  <c:v>582.85714285714289</c:v>
                </c:pt>
                <c:pt idx="58">
                  <c:v>510.55555555555549</c:v>
                </c:pt>
                <c:pt idx="59">
                  <c:v>178.43137254901961</c:v>
                </c:pt>
                <c:pt idx="60">
                  <c:v>354.07407407407408</c:v>
                </c:pt>
                <c:pt idx="61">
                  <c:v>468.75</c:v>
                </c:pt>
                <c:pt idx="62">
                  <c:v>984.61538461538453</c:v>
                </c:pt>
                <c:pt idx="63">
                  <c:v>1422.2222222222219</c:v>
                </c:pt>
                <c:pt idx="64">
                  <c:v>960</c:v>
                </c:pt>
                <c:pt idx="66">
                  <c:v>495</c:v>
                </c:pt>
                <c:pt idx="67">
                  <c:v>505</c:v>
                </c:pt>
                <c:pt idx="68">
                  <c:v>459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E7-4019-A799-EAD901D809E9}"/>
            </c:ext>
          </c:extLst>
        </c:ser>
        <c:ser>
          <c:idx val="3"/>
          <c:order val="3"/>
          <c:tx>
            <c:strRef>
              <c:f>PCBlipidi!$E$1</c:f>
              <c:strCache>
                <c:ptCount val="1"/>
                <c:pt idx="0">
                  <c:v>coregone grande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PCBlipidi!$A$2:$A$69</c:f>
              <c:numCache>
                <c:formatCode>mmm\-yy</c:formatCode>
                <c:ptCount val="68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40697</c:v>
                </c:pt>
                <c:pt idx="14">
                  <c:v>40787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42857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  <c:pt idx="64">
                  <c:v>45292</c:v>
                </c:pt>
                <c:pt idx="65">
                  <c:v>45352</c:v>
                </c:pt>
                <c:pt idx="66">
                  <c:v>45413</c:v>
                </c:pt>
                <c:pt idx="67">
                  <c:v>45505</c:v>
                </c:pt>
              </c:numCache>
            </c:numRef>
          </c:cat>
          <c:val>
            <c:numRef>
              <c:f>PCBlipidi!$E$2:$E$70</c:f>
              <c:numCache>
                <c:formatCode>0</c:formatCode>
                <c:ptCount val="69"/>
                <c:pt idx="21">
                  <c:v>347.63513513513516</c:v>
                </c:pt>
                <c:pt idx="22">
                  <c:v>217.77777777777777</c:v>
                </c:pt>
                <c:pt idx="24">
                  <c:v>952.60663507109007</c:v>
                </c:pt>
                <c:pt idx="25">
                  <c:v>288.20754716981139</c:v>
                </c:pt>
                <c:pt idx="26">
                  <c:v>338.255033557047</c:v>
                </c:pt>
                <c:pt idx="27">
                  <c:v>359.95633187772927</c:v>
                </c:pt>
                <c:pt idx="28">
                  <c:v>362.88990825688074</c:v>
                </c:pt>
                <c:pt idx="29">
                  <c:v>806.79012345678996</c:v>
                </c:pt>
                <c:pt idx="30">
                  <c:v>503.15533980582518</c:v>
                </c:pt>
                <c:pt idx="31">
                  <c:v>768.52941176470586</c:v>
                </c:pt>
                <c:pt idx="32">
                  <c:v>676.66666666666652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BE7-4019-A799-EAD901D809E9}"/>
            </c:ext>
          </c:extLst>
        </c:ser>
        <c:ser>
          <c:idx val="4"/>
          <c:order val="4"/>
          <c:tx>
            <c:strRef>
              <c:f>PCBlipidi!$F$1</c:f>
              <c:strCache>
                <c:ptCount val="1"/>
                <c:pt idx="0">
                  <c:v>agone piccolo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PCBlipidi!$A$2:$A$69</c:f>
              <c:numCache>
                <c:formatCode>mmm\-yy</c:formatCode>
                <c:ptCount val="68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40697</c:v>
                </c:pt>
                <c:pt idx="14">
                  <c:v>40787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42857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  <c:pt idx="64">
                  <c:v>45292</c:v>
                </c:pt>
                <c:pt idx="65">
                  <c:v>45352</c:v>
                </c:pt>
                <c:pt idx="66">
                  <c:v>45413</c:v>
                </c:pt>
                <c:pt idx="67">
                  <c:v>45505</c:v>
                </c:pt>
              </c:numCache>
            </c:numRef>
          </c:cat>
          <c:val>
            <c:numRef>
              <c:f>PCBlipidi!$F$2:$F$70</c:f>
              <c:numCache>
                <c:formatCode>0</c:formatCode>
                <c:ptCount val="69"/>
                <c:pt idx="21">
                  <c:v>418.50746268656718</c:v>
                </c:pt>
                <c:pt idx="22">
                  <c:v>166.41025641025641</c:v>
                </c:pt>
                <c:pt idx="23">
                  <c:v>646.70487106017185</c:v>
                </c:pt>
                <c:pt idx="24">
                  <c:v>778.08599167822456</c:v>
                </c:pt>
                <c:pt idx="25">
                  <c:v>602.5</c:v>
                </c:pt>
                <c:pt idx="26">
                  <c:v>553.28358208955206</c:v>
                </c:pt>
                <c:pt idx="27">
                  <c:v>825.28846153846143</c:v>
                </c:pt>
                <c:pt idx="28">
                  <c:v>670.78000000000009</c:v>
                </c:pt>
                <c:pt idx="29">
                  <c:v>848.11083123425681</c:v>
                </c:pt>
                <c:pt idx="30">
                  <c:v>1290.8333333333333</c:v>
                </c:pt>
                <c:pt idx="31">
                  <c:v>399.03030303030306</c:v>
                </c:pt>
                <c:pt idx="32">
                  <c:v>660.88235294117658</c:v>
                </c:pt>
                <c:pt idx="33">
                  <c:v>556.59876658319001</c:v>
                </c:pt>
                <c:pt idx="34">
                  <c:v>910.33829355425928</c:v>
                </c:pt>
                <c:pt idx="35">
                  <c:v>365.2980301278609</c:v>
                </c:pt>
                <c:pt idx="36">
                  <c:v>743.07224817452038</c:v>
                </c:pt>
                <c:pt idx="37">
                  <c:v>434.77631580000002</c:v>
                </c:pt>
                <c:pt idx="38">
                  <c:v>489.5205479</c:v>
                </c:pt>
                <c:pt idx="39">
                  <c:v>682.65822779999996</c:v>
                </c:pt>
                <c:pt idx="40">
                  <c:v>793.5</c:v>
                </c:pt>
                <c:pt idx="41">
                  <c:v>663.94582192075256</c:v>
                </c:pt>
                <c:pt idx="42">
                  <c:v>274.3633968769243</c:v>
                </c:pt>
                <c:pt idx="43">
                  <c:v>309.56972762389097</c:v>
                </c:pt>
                <c:pt idx="44">
                  <c:v>342.84105993121477</c:v>
                </c:pt>
                <c:pt idx="45">
                  <c:v>343.10962019999999</c:v>
                </c:pt>
                <c:pt idx="46">
                  <c:v>418.09910239999999</c:v>
                </c:pt>
                <c:pt idx="47">
                  <c:v>623.79462869999998</c:v>
                </c:pt>
                <c:pt idx="48">
                  <c:v>725.56613259999995</c:v>
                </c:pt>
                <c:pt idx="49">
                  <c:v>376.9</c:v>
                </c:pt>
                <c:pt idx="50">
                  <c:v>337.3</c:v>
                </c:pt>
                <c:pt idx="51">
                  <c:v>314.89999999999998</c:v>
                </c:pt>
                <c:pt idx="52">
                  <c:v>416.9</c:v>
                </c:pt>
                <c:pt idx="53">
                  <c:v>513.02325581395348</c:v>
                </c:pt>
                <c:pt idx="54">
                  <c:v>733.95348837209303</c:v>
                </c:pt>
                <c:pt idx="55">
                  <c:v>326.3565891472868</c:v>
                </c:pt>
                <c:pt idx="56">
                  <c:v>338.75968992248062</c:v>
                </c:pt>
                <c:pt idx="57">
                  <c:v>330.00000000000006</c:v>
                </c:pt>
                <c:pt idx="58">
                  <c:v>359.36170212765961</c:v>
                </c:pt>
                <c:pt idx="59">
                  <c:v>431.6784869976359</c:v>
                </c:pt>
                <c:pt idx="60">
                  <c:v>358.79310344827593</c:v>
                </c:pt>
                <c:pt idx="61">
                  <c:v>568.9320388349513</c:v>
                </c:pt>
                <c:pt idx="62">
                  <c:v>356.33802816901414</c:v>
                </c:pt>
                <c:pt idx="63">
                  <c:v>233.33333333333331</c:v>
                </c:pt>
                <c:pt idx="64">
                  <c:v>670</c:v>
                </c:pt>
                <c:pt idx="66">
                  <c:v>1070</c:v>
                </c:pt>
                <c:pt idx="67">
                  <c:v>517</c:v>
                </c:pt>
                <c:pt idx="68">
                  <c:v>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BE7-4019-A799-EAD901D809E9}"/>
            </c:ext>
          </c:extLst>
        </c:ser>
        <c:ser>
          <c:idx val="5"/>
          <c:order val="5"/>
          <c:tx>
            <c:strRef>
              <c:f>PCBlipidi!$G$1</c:f>
              <c:strCache>
                <c:ptCount val="1"/>
                <c:pt idx="0">
                  <c:v>agone grande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PCBlipidi!$A$2:$A$69</c:f>
              <c:numCache>
                <c:formatCode>mmm\-yy</c:formatCode>
                <c:ptCount val="68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40697</c:v>
                </c:pt>
                <c:pt idx="14">
                  <c:v>40787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42857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  <c:pt idx="64">
                  <c:v>45292</c:v>
                </c:pt>
                <c:pt idx="65">
                  <c:v>45352</c:v>
                </c:pt>
                <c:pt idx="66">
                  <c:v>45413</c:v>
                </c:pt>
                <c:pt idx="67">
                  <c:v>45505</c:v>
                </c:pt>
              </c:numCache>
            </c:numRef>
          </c:cat>
          <c:val>
            <c:numRef>
              <c:f>PCBlipidi!$G$2:$G$70</c:f>
              <c:numCache>
                <c:formatCode>0</c:formatCode>
                <c:ptCount val="69"/>
                <c:pt idx="0">
                  <c:v>908.3716351293408</c:v>
                </c:pt>
                <c:pt idx="1">
                  <c:v>454.1858175646704</c:v>
                </c:pt>
                <c:pt idx="2">
                  <c:v>537.53374685180404</c:v>
                </c:pt>
                <c:pt idx="3">
                  <c:v>639.96714400468716</c:v>
                </c:pt>
                <c:pt idx="4">
                  <c:v>859.14285714285711</c:v>
                </c:pt>
                <c:pt idx="5">
                  <c:v>656.02536997885829</c:v>
                </c:pt>
                <c:pt idx="6">
                  <c:v>545.93220338983053</c:v>
                </c:pt>
                <c:pt idx="7">
                  <c:v>709.19751166407457</c:v>
                </c:pt>
                <c:pt idx="8">
                  <c:v>607.64705882352962</c:v>
                </c:pt>
                <c:pt idx="9">
                  <c:v>621.7619047619047</c:v>
                </c:pt>
                <c:pt idx="10">
                  <c:v>617.15749039692685</c:v>
                </c:pt>
                <c:pt idx="11">
                  <c:v>1396.3728813559323</c:v>
                </c:pt>
                <c:pt idx="13">
                  <c:v>541.47339699863574</c:v>
                </c:pt>
                <c:pt idx="14">
                  <c:v>996.42857142857156</c:v>
                </c:pt>
                <c:pt idx="15">
                  <c:v>329.91578947368419</c:v>
                </c:pt>
                <c:pt idx="16">
                  <c:v>2496.9746376811595</c:v>
                </c:pt>
                <c:pt idx="17">
                  <c:v>859.93999999999994</c:v>
                </c:pt>
                <c:pt idx="18">
                  <c:v>365.11111111111114</c:v>
                </c:pt>
                <c:pt idx="19">
                  <c:v>739.72971909484625</c:v>
                </c:pt>
                <c:pt idx="20">
                  <c:v>115.57588534543819</c:v>
                </c:pt>
                <c:pt idx="21">
                  <c:v>1122.5806451612905</c:v>
                </c:pt>
                <c:pt idx="23">
                  <c:v>404.23340961098393</c:v>
                </c:pt>
                <c:pt idx="24">
                  <c:v>964.7540983606558</c:v>
                </c:pt>
                <c:pt idx="25">
                  <c:v>853.19999999999993</c:v>
                </c:pt>
                <c:pt idx="26">
                  <c:v>567.48844375963029</c:v>
                </c:pt>
                <c:pt idx="27">
                  <c:v>1729.1003460207612</c:v>
                </c:pt>
                <c:pt idx="28">
                  <c:v>1671.2280701754387</c:v>
                </c:pt>
                <c:pt idx="29">
                  <c:v>1253.7366548042703</c:v>
                </c:pt>
                <c:pt idx="30">
                  <c:v>1719.1666666666663</c:v>
                </c:pt>
                <c:pt idx="31">
                  <c:v>477.57575757575756</c:v>
                </c:pt>
                <c:pt idx="32">
                  <c:v>828.90909090909099</c:v>
                </c:pt>
                <c:pt idx="33">
                  <c:v>486.46744937799571</c:v>
                </c:pt>
                <c:pt idx="34">
                  <c:v>1043.1232037723944</c:v>
                </c:pt>
                <c:pt idx="35">
                  <c:v>1089.2298730762154</c:v>
                </c:pt>
                <c:pt idx="36">
                  <c:v>764.08679927667276</c:v>
                </c:pt>
                <c:pt idx="37">
                  <c:v>1337.069767</c:v>
                </c:pt>
                <c:pt idx="38">
                  <c:v>400.72727270000001</c:v>
                </c:pt>
                <c:pt idx="39">
                  <c:v>854.22535210000001</c:v>
                </c:pt>
                <c:pt idx="40">
                  <c:v>1789.69</c:v>
                </c:pt>
                <c:pt idx="41">
                  <c:v>664</c:v>
                </c:pt>
                <c:pt idx="42">
                  <c:v>#N/A</c:v>
                </c:pt>
                <c:pt idx="43">
                  <c:v>893.41410483988818</c:v>
                </c:pt>
                <c:pt idx="44">
                  <c:v>724.13206942504519</c:v>
                </c:pt>
                <c:pt idx="45">
                  <c:v>697.56097560000001</c:v>
                </c:pt>
                <c:pt idx="46">
                  <c:v>1003.352052</c:v>
                </c:pt>
                <c:pt idx="47">
                  <c:v>383.48887330000002</c:v>
                </c:pt>
                <c:pt idx="48">
                  <c:v>599.1489219</c:v>
                </c:pt>
                <c:pt idx="49">
                  <c:v>368.9</c:v>
                </c:pt>
                <c:pt idx="50">
                  <c:v>292.10000000000002</c:v>
                </c:pt>
                <c:pt idx="51">
                  <c:v>319.89999999999998</c:v>
                </c:pt>
                <c:pt idx="52">
                  <c:v>496.6</c:v>
                </c:pt>
                <c:pt idx="53">
                  <c:v>462.34482758620686</c:v>
                </c:pt>
                <c:pt idx="54">
                  <c:v>739.39393939393938</c:v>
                </c:pt>
                <c:pt idx="55">
                  <c:v>674.06832298136658</c:v>
                </c:pt>
                <c:pt idx="56">
                  <c:v>762.36881559220399</c:v>
                </c:pt>
                <c:pt idx="57">
                  <c:v>838.68421052631584</c:v>
                </c:pt>
                <c:pt idx="58">
                  <c:v>465.68627450980404</c:v>
                </c:pt>
                <c:pt idx="59">
                  <c:v>321.84873949579827</c:v>
                </c:pt>
                <c:pt idx="60">
                  <c:v>405.66037735849056</c:v>
                </c:pt>
                <c:pt idx="61">
                  <c:v>374.75728155339806</c:v>
                </c:pt>
                <c:pt idx="62">
                  <c:v>641.9354838709678</c:v>
                </c:pt>
                <c:pt idx="63">
                  <c:v>532.65306122448976</c:v>
                </c:pt>
                <c:pt idx="64">
                  <c:v>579</c:v>
                </c:pt>
                <c:pt idx="66">
                  <c:v>640</c:v>
                </c:pt>
                <c:pt idx="67">
                  <c:v>772</c:v>
                </c:pt>
                <c:pt idx="68">
                  <c:v>619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BE7-4019-A799-EAD901D809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8074080"/>
        <c:axId val="508075064"/>
      </c:lineChart>
      <c:dateAx>
        <c:axId val="50807408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08075064"/>
        <c:crosses val="autoZero"/>
        <c:auto val="1"/>
        <c:lblOffset val="100"/>
        <c:baseTimeUnit val="months"/>
        <c:majorUnit val="6"/>
        <c:majorTimeUnit val="months"/>
      </c:dateAx>
      <c:valAx>
        <c:axId val="508075064"/>
        <c:scaling>
          <c:orientation val="minMax"/>
          <c:max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µg/kg lipidi</a:t>
                </a:r>
                <a:endParaRPr lang="it-IT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08074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solidFill>
                  <a:sysClr val="windowText" lastClr="000000"/>
                </a:solidFill>
              </a:rPr>
              <a:t>DDX lipidi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'DDX lipidi'!$B$1</c:f>
              <c:strCache>
                <c:ptCount val="1"/>
                <c:pt idx="0">
                  <c:v>zooplancton</c:v>
                </c:pt>
              </c:strCache>
            </c:strRef>
          </c:tx>
          <c:spPr>
            <a:ln w="158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'DDX lipidi'!$A$2:$A$70</c:f>
              <c:numCache>
                <c:formatCode>mmm\-yy</c:formatCode>
                <c:ptCount val="69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40278</c:v>
                </c:pt>
                <c:pt idx="9">
                  <c:v>40367</c:v>
                </c:pt>
                <c:pt idx="10">
                  <c:v>40488</c:v>
                </c:pt>
                <c:pt idx="11">
                  <c:v>40548</c:v>
                </c:pt>
                <c:pt idx="12">
                  <c:v>40668</c:v>
                </c:pt>
                <c:pt idx="13">
                  <c:v>40727</c:v>
                </c:pt>
                <c:pt idx="14">
                  <c:v>40787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  <c:pt idx="64">
                  <c:v>45292</c:v>
                </c:pt>
                <c:pt idx="65">
                  <c:v>45352</c:v>
                </c:pt>
                <c:pt idx="66">
                  <c:v>45413</c:v>
                </c:pt>
                <c:pt idx="67">
                  <c:v>45505</c:v>
                </c:pt>
                <c:pt idx="68">
                  <c:v>45597</c:v>
                </c:pt>
              </c:numCache>
            </c:numRef>
          </c:cat>
          <c:val>
            <c:numRef>
              <c:f>'DDX lipidi'!$B$2:$B$68</c:f>
              <c:numCache>
                <c:formatCode>0</c:formatCode>
                <c:ptCount val="67"/>
                <c:pt idx="0">
                  <c:v>6917.1127278991289</c:v>
                </c:pt>
                <c:pt idx="1">
                  <c:v>2738.0366566469629</c:v>
                </c:pt>
                <c:pt idx="2">
                  <c:v>1228.6694951430063</c:v>
                </c:pt>
                <c:pt idx="3">
                  <c:v>1846.9771510995522</c:v>
                </c:pt>
                <c:pt idx="4">
                  <c:v>3303.1831371464241</c:v>
                </c:pt>
                <c:pt idx="5">
                  <c:v>710.41936319262618</c:v>
                </c:pt>
                <c:pt idx="6">
                  <c:v>468.70951636642303</c:v>
                </c:pt>
                <c:pt idx="7">
                  <c:v>639.42467998816903</c:v>
                </c:pt>
                <c:pt idx="8">
                  <c:v>191.08106731285721</c:v>
                </c:pt>
                <c:pt idx="9">
                  <c:v>205.86783832879371</c:v>
                </c:pt>
                <c:pt idx="10">
                  <c:v>507.04535939396914</c:v>
                </c:pt>
                <c:pt idx="11">
                  <c:v>314.88670755924744</c:v>
                </c:pt>
                <c:pt idx="12">
                  <c:v>454.84965190844878</c:v>
                </c:pt>
                <c:pt idx="13">
                  <c:v>114.04488745451768</c:v>
                </c:pt>
                <c:pt idx="14">
                  <c:v>233.28398438804206</c:v>
                </c:pt>
                <c:pt idx="15">
                  <c:v>133.69756606916923</c:v>
                </c:pt>
                <c:pt idx="16">
                  <c:v>403.05298021507667</c:v>
                </c:pt>
                <c:pt idx="17">
                  <c:v>207.66056031706765</c:v>
                </c:pt>
                <c:pt idx="18">
                  <c:v>140.88751303102813</c:v>
                </c:pt>
                <c:pt idx="19">
                  <c:v>354.85449622256476</c:v>
                </c:pt>
                <c:pt idx="20">
                  <c:v>702.91534526371436</c:v>
                </c:pt>
                <c:pt idx="21">
                  <c:v>646.20219861447902</c:v>
                </c:pt>
                <c:pt idx="22">
                  <c:v>596.70304717355134</c:v>
                </c:pt>
                <c:pt idx="23">
                  <c:v>1383.2728276576174</c:v>
                </c:pt>
                <c:pt idx="24">
                  <c:v>1035.8846141518268</c:v>
                </c:pt>
                <c:pt idx="25">
                  <c:v>343.36762698584141</c:v>
                </c:pt>
                <c:pt idx="26">
                  <c:v>414.35286109272971</c:v>
                </c:pt>
                <c:pt idx="27">
                  <c:v>588.68796503608098</c:v>
                </c:pt>
                <c:pt idx="28">
                  <c:v>847.09521979880969</c:v>
                </c:pt>
                <c:pt idx="29">
                  <c:v>422.40660873966891</c:v>
                </c:pt>
                <c:pt idx="30">
                  <c:v>506.44554564528124</c:v>
                </c:pt>
                <c:pt idx="31">
                  <c:v>688.99445768137468</c:v>
                </c:pt>
                <c:pt idx="32">
                  <c:v>977.39099344826832</c:v>
                </c:pt>
                <c:pt idx="33">
                  <c:v>223.46368715083801</c:v>
                </c:pt>
                <c:pt idx="34">
                  <c:v>267.85714285714283</c:v>
                </c:pt>
                <c:pt idx="35">
                  <c:v>1012.6582278481012</c:v>
                </c:pt>
                <c:pt idx="36">
                  <c:v>605.38116591928247</c:v>
                </c:pt>
                <c:pt idx="37">
                  <c:v>518.86792452830196</c:v>
                </c:pt>
                <c:pt idx="38">
                  <c:v>357.14285714285717</c:v>
                </c:pt>
                <c:pt idx="39">
                  <c:v>963.85542168674692</c:v>
                </c:pt>
                <c:pt idx="40">
                  <c:v>1250</c:v>
                </c:pt>
                <c:pt idx="41">
                  <c:v>265.48672566371681</c:v>
                </c:pt>
                <c:pt idx="42">
                  <c:v>268.81720430107526</c:v>
                </c:pt>
                <c:pt idx="43">
                  <c:v>459.01639344262298</c:v>
                </c:pt>
                <c:pt idx="44">
                  <c:v>870.58823529411757</c:v>
                </c:pt>
                <c:pt idx="45">
                  <c:v>870.58823529411768</c:v>
                </c:pt>
                <c:pt idx="46">
                  <c:v>152.38095238095238</c:v>
                </c:pt>
                <c:pt idx="47">
                  <c:v>436.17021276595744</c:v>
                </c:pt>
                <c:pt idx="48">
                  <c:v>483.02600000000001</c:v>
                </c:pt>
                <c:pt idx="49">
                  <c:v>237.99299999999999</c:v>
                </c:pt>
                <c:pt idx="50">
                  <c:v>504.75700000000001</c:v>
                </c:pt>
                <c:pt idx="51">
                  <c:v>524.44899999999996</c:v>
                </c:pt>
                <c:pt idx="52">
                  <c:v>376.75343001098327</c:v>
                </c:pt>
                <c:pt idx="53">
                  <c:v>360.37337387770538</c:v>
                </c:pt>
                <c:pt idx="54">
                  <c:v>163.57142857142856</c:v>
                </c:pt>
                <c:pt idx="55">
                  <c:v>605.56818181818176</c:v>
                </c:pt>
                <c:pt idx="56">
                  <c:v>333.33333333333331</c:v>
                </c:pt>
                <c:pt idx="57">
                  <c:v>307.01481522726732</c:v>
                </c:pt>
                <c:pt idx="58">
                  <c:v>371.10566075725302</c:v>
                </c:pt>
                <c:pt idx="59">
                  <c:v>316.0287840951467</c:v>
                </c:pt>
                <c:pt idx="60">
                  <c:v>128.83312681459836</c:v>
                </c:pt>
                <c:pt idx="61">
                  <c:v>187.4112588442581</c:v>
                </c:pt>
                <c:pt idx="62">
                  <c:v>56.403533922269688</c:v>
                </c:pt>
                <c:pt idx="63">
                  <c:v>126.89214540286824</c:v>
                </c:pt>
                <c:pt idx="64">
                  <c:v>196</c:v>
                </c:pt>
                <c:pt idx="65">
                  <c:v>64.411214953271028</c:v>
                </c:pt>
                <c:pt idx="66">
                  <c:v>84.274193548387103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48-49AA-8347-EBE85CD7B377}"/>
            </c:ext>
          </c:extLst>
        </c:ser>
        <c:ser>
          <c:idx val="1"/>
          <c:order val="1"/>
          <c:tx>
            <c:strRef>
              <c:f>'DDX lipidi'!$C$1</c:f>
              <c:strCache>
                <c:ptCount val="1"/>
                <c:pt idx="0">
                  <c:v>molluschi (Baveno)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'DDX lipidi'!$A$2:$A$70</c:f>
              <c:numCache>
                <c:formatCode>mmm\-yy</c:formatCode>
                <c:ptCount val="69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40278</c:v>
                </c:pt>
                <c:pt idx="9">
                  <c:v>40367</c:v>
                </c:pt>
                <c:pt idx="10">
                  <c:v>40488</c:v>
                </c:pt>
                <c:pt idx="11">
                  <c:v>40548</c:v>
                </c:pt>
                <c:pt idx="12">
                  <c:v>40668</c:v>
                </c:pt>
                <c:pt idx="13">
                  <c:v>40727</c:v>
                </c:pt>
                <c:pt idx="14">
                  <c:v>40787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  <c:pt idx="64">
                  <c:v>45292</c:v>
                </c:pt>
                <c:pt idx="65">
                  <c:v>45352</c:v>
                </c:pt>
                <c:pt idx="66">
                  <c:v>45413</c:v>
                </c:pt>
                <c:pt idx="67">
                  <c:v>45505</c:v>
                </c:pt>
                <c:pt idx="68">
                  <c:v>45597</c:v>
                </c:pt>
              </c:numCache>
            </c:numRef>
          </c:cat>
          <c:val>
            <c:numRef>
              <c:f>'DDX lipidi'!$C$2:$C$70</c:f>
              <c:numCache>
                <c:formatCode>0</c:formatCode>
                <c:ptCount val="69"/>
                <c:pt idx="1">
                  <c:v>2500</c:v>
                </c:pt>
                <c:pt idx="5">
                  <c:v>4300</c:v>
                </c:pt>
                <c:pt idx="9">
                  <c:v>1300</c:v>
                </c:pt>
                <c:pt idx="13">
                  <c:v>700</c:v>
                </c:pt>
                <c:pt idx="17">
                  <c:v>700</c:v>
                </c:pt>
                <c:pt idx="21">
                  <c:v>800</c:v>
                </c:pt>
                <c:pt idx="25">
                  <c:v>1138.9964205709757</c:v>
                </c:pt>
                <c:pt idx="29">
                  <c:v>2545.8383793303301</c:v>
                </c:pt>
                <c:pt idx="33">
                  <c:v>955.78515583612307</c:v>
                </c:pt>
                <c:pt idx="37">
                  <c:v>2354</c:v>
                </c:pt>
                <c:pt idx="41">
                  <c:v>320</c:v>
                </c:pt>
                <c:pt idx="45">
                  <c:v>1065.5577798811009</c:v>
                </c:pt>
                <c:pt idx="49">
                  <c:v>245.58173076923077</c:v>
                </c:pt>
                <c:pt idx="53">
                  <c:v>1481.46</c:v>
                </c:pt>
                <c:pt idx="57">
                  <c:v>144.78399999999999</c:v>
                </c:pt>
                <c:pt idx="61">
                  <c:v>553.15450783209531</c:v>
                </c:pt>
                <c:pt idx="66">
                  <c:v>1265.6569999999999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8-49AA-8347-EBE85CD7B377}"/>
            </c:ext>
          </c:extLst>
        </c:ser>
        <c:ser>
          <c:idx val="2"/>
          <c:order val="2"/>
          <c:tx>
            <c:strRef>
              <c:f>'DDX lipidi'!$D$1</c:f>
              <c:strCache>
                <c:ptCount val="1"/>
                <c:pt idx="0">
                  <c:v>coregone piccolo</c:v>
                </c:pt>
              </c:strCache>
            </c:strRef>
          </c:tx>
          <c:spPr>
            <a:ln w="158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'DDX lipidi'!$A$2:$A$70</c:f>
              <c:numCache>
                <c:formatCode>mmm\-yy</c:formatCode>
                <c:ptCount val="69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40278</c:v>
                </c:pt>
                <c:pt idx="9">
                  <c:v>40367</c:v>
                </c:pt>
                <c:pt idx="10">
                  <c:v>40488</c:v>
                </c:pt>
                <c:pt idx="11">
                  <c:v>40548</c:v>
                </c:pt>
                <c:pt idx="12">
                  <c:v>40668</c:v>
                </c:pt>
                <c:pt idx="13">
                  <c:v>40727</c:v>
                </c:pt>
                <c:pt idx="14">
                  <c:v>40787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  <c:pt idx="64">
                  <c:v>45292</c:v>
                </c:pt>
                <c:pt idx="65">
                  <c:v>45352</c:v>
                </c:pt>
                <c:pt idx="66">
                  <c:v>45413</c:v>
                </c:pt>
                <c:pt idx="67">
                  <c:v>45505</c:v>
                </c:pt>
                <c:pt idx="68">
                  <c:v>45597</c:v>
                </c:pt>
              </c:numCache>
            </c:numRef>
          </c:cat>
          <c:val>
            <c:numRef>
              <c:f>'DDX lipidi'!$D$2:$D$70</c:f>
              <c:numCache>
                <c:formatCode>0</c:formatCode>
                <c:ptCount val="69"/>
                <c:pt idx="0">
                  <c:v>1453.8985338323091</c:v>
                </c:pt>
                <c:pt idx="1">
                  <c:v>447.45721121404483</c:v>
                </c:pt>
                <c:pt idx="2">
                  <c:v>2295.3193055641214</c:v>
                </c:pt>
                <c:pt idx="3">
                  <c:v>684.6205754248341</c:v>
                </c:pt>
                <c:pt idx="4">
                  <c:v>920.58823529411757</c:v>
                </c:pt>
                <c:pt idx="5">
                  <c:v>597.54901960784309</c:v>
                </c:pt>
                <c:pt idx="6">
                  <c:v>1734.3137254901958</c:v>
                </c:pt>
                <c:pt idx="7">
                  <c:v>1173.5294117647061</c:v>
                </c:pt>
                <c:pt idx="8">
                  <c:v>5005.8823529411766</c:v>
                </c:pt>
                <c:pt idx="9">
                  <c:v>1121.4285714285713</c:v>
                </c:pt>
                <c:pt idx="10">
                  <c:v>1927.3076923076919</c:v>
                </c:pt>
                <c:pt idx="11">
                  <c:v>1576.1904761904761</c:v>
                </c:pt>
                <c:pt idx="12">
                  <c:v>452.51798561151082</c:v>
                </c:pt>
                <c:pt idx="13">
                  <c:v>634.75609756097572</c:v>
                </c:pt>
                <c:pt idx="15">
                  <c:v>845.83333333333326</c:v>
                </c:pt>
                <c:pt idx="16">
                  <c:v>2806.086956521739</c:v>
                </c:pt>
                <c:pt idx="17">
                  <c:v>2504.8901098901106</c:v>
                </c:pt>
                <c:pt idx="18">
                  <c:v>908.57142857142856</c:v>
                </c:pt>
                <c:pt idx="19">
                  <c:v>512.87425149700607</c:v>
                </c:pt>
                <c:pt idx="20">
                  <c:v>442.94294294294292</c:v>
                </c:pt>
                <c:pt idx="21">
                  <c:v>1328.7595432114247</c:v>
                </c:pt>
                <c:pt idx="22">
                  <c:v>656.27118644067787</c:v>
                </c:pt>
                <c:pt idx="23">
                  <c:v>1209.4915254237287</c:v>
                </c:pt>
                <c:pt idx="24">
                  <c:v>2590.6077348066301</c:v>
                </c:pt>
                <c:pt idx="25">
                  <c:v>704.7619047619047</c:v>
                </c:pt>
                <c:pt idx="26">
                  <c:v>914.28571428571445</c:v>
                </c:pt>
                <c:pt idx="27">
                  <c:v>797.77777777777783</c:v>
                </c:pt>
                <c:pt idx="28">
                  <c:v>706.38297872340422</c:v>
                </c:pt>
                <c:pt idx="29">
                  <c:v>1565.671641791045</c:v>
                </c:pt>
                <c:pt idx="30">
                  <c:v>862.19178082191786</c:v>
                </c:pt>
                <c:pt idx="31">
                  <c:v>1005.8823529411765</c:v>
                </c:pt>
                <c:pt idx="32">
                  <c:v>1099.9999999999998</c:v>
                </c:pt>
                <c:pt idx="33">
                  <c:v>1630.3033679242146</c:v>
                </c:pt>
                <c:pt idx="34">
                  <c:v>713.04970882048281</c:v>
                </c:pt>
                <c:pt idx="35">
                  <c:v>1177.1315306254928</c:v>
                </c:pt>
                <c:pt idx="36">
                  <c:v>1524.9714526113344</c:v>
                </c:pt>
                <c:pt idx="37">
                  <c:v>848.40476190000004</c:v>
                </c:pt>
                <c:pt idx="38">
                  <c:v>708.25</c:v>
                </c:pt>
                <c:pt idx="39">
                  <c:v>1411.538462</c:v>
                </c:pt>
                <c:pt idx="40">
                  <c:v>556</c:v>
                </c:pt>
                <c:pt idx="41">
                  <c:v>790.67112178438481</c:v>
                </c:pt>
                <c:pt idx="42">
                  <c:v>565.00388933351098</c:v>
                </c:pt>
                <c:pt idx="43">
                  <c:v>1786.1981921730257</c:v>
                </c:pt>
                <c:pt idx="44">
                  <c:v>1295.0257341346016</c:v>
                </c:pt>
                <c:pt idx="45">
                  <c:v>713.29618840000001</c:v>
                </c:pt>
                <c:pt idx="46">
                  <c:v>659.95235500000001</c:v>
                </c:pt>
                <c:pt idx="47">
                  <c:v>128.8494398</c:v>
                </c:pt>
                <c:pt idx="48">
                  <c:v>254.74961579999999</c:v>
                </c:pt>
                <c:pt idx="49">
                  <c:v>709.5</c:v>
                </c:pt>
                <c:pt idx="50">
                  <c:v>278.10000000000002</c:v>
                </c:pt>
                <c:pt idx="51">
                  <c:v>603.70000000000005</c:v>
                </c:pt>
                <c:pt idx="52">
                  <c:v>946.4</c:v>
                </c:pt>
                <c:pt idx="53">
                  <c:v>589.24949290060863</c:v>
                </c:pt>
                <c:pt idx="54">
                  <c:v>794.6</c:v>
                </c:pt>
                <c:pt idx="55">
                  <c:v>642.51207729468604</c:v>
                </c:pt>
                <c:pt idx="56">
                  <c:v>600.60975609756088</c:v>
                </c:pt>
                <c:pt idx="57">
                  <c:v>2971.4285714285711</c:v>
                </c:pt>
                <c:pt idx="58">
                  <c:v>2727.7777777777774</c:v>
                </c:pt>
                <c:pt idx="59">
                  <c:v>395.2941176470589</c:v>
                </c:pt>
                <c:pt idx="60">
                  <c:v>2385.1851851851852</c:v>
                </c:pt>
                <c:pt idx="61">
                  <c:v>2143.75</c:v>
                </c:pt>
                <c:pt idx="62">
                  <c:v>2853.8461538461538</c:v>
                </c:pt>
                <c:pt idx="63">
                  <c:v>1588.8888888888887</c:v>
                </c:pt>
                <c:pt idx="64">
                  <c:v>998</c:v>
                </c:pt>
                <c:pt idx="66">
                  <c:v>901</c:v>
                </c:pt>
                <c:pt idx="67">
                  <c:v>495</c:v>
                </c:pt>
                <c:pt idx="68">
                  <c:v>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8-49AA-8347-EBE85CD7B377}"/>
            </c:ext>
          </c:extLst>
        </c:ser>
        <c:ser>
          <c:idx val="3"/>
          <c:order val="3"/>
          <c:tx>
            <c:strRef>
              <c:f>'DDX lipidi'!$E$1</c:f>
              <c:strCache>
                <c:ptCount val="1"/>
                <c:pt idx="0">
                  <c:v>coregone grande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'DDX lipidi'!$A$2:$A$70</c:f>
              <c:numCache>
                <c:formatCode>mmm\-yy</c:formatCode>
                <c:ptCount val="69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40278</c:v>
                </c:pt>
                <c:pt idx="9">
                  <c:v>40367</c:v>
                </c:pt>
                <c:pt idx="10">
                  <c:v>40488</c:v>
                </c:pt>
                <c:pt idx="11">
                  <c:v>40548</c:v>
                </c:pt>
                <c:pt idx="12">
                  <c:v>40668</c:v>
                </c:pt>
                <c:pt idx="13">
                  <c:v>40727</c:v>
                </c:pt>
                <c:pt idx="14">
                  <c:v>40787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  <c:pt idx="64">
                  <c:v>45292</c:v>
                </c:pt>
                <c:pt idx="65">
                  <c:v>45352</c:v>
                </c:pt>
                <c:pt idx="66">
                  <c:v>45413</c:v>
                </c:pt>
                <c:pt idx="67">
                  <c:v>45505</c:v>
                </c:pt>
                <c:pt idx="68">
                  <c:v>45597</c:v>
                </c:pt>
              </c:numCache>
            </c:numRef>
          </c:cat>
          <c:val>
            <c:numRef>
              <c:f>'DDX lipidi'!$E$2:$E$70</c:f>
              <c:numCache>
                <c:formatCode>0</c:formatCode>
                <c:ptCount val="69"/>
                <c:pt idx="21">
                  <c:v>731.41891891891896</c:v>
                </c:pt>
                <c:pt idx="22">
                  <c:v>347.93650793650795</c:v>
                </c:pt>
                <c:pt idx="24">
                  <c:v>1751.184834123223</c:v>
                </c:pt>
                <c:pt idx="25">
                  <c:v>778.30188679245282</c:v>
                </c:pt>
                <c:pt idx="26">
                  <c:v>1347.6510067114093</c:v>
                </c:pt>
                <c:pt idx="27">
                  <c:v>770.96069868995642</c:v>
                </c:pt>
                <c:pt idx="28">
                  <c:v>888.4174311926605</c:v>
                </c:pt>
                <c:pt idx="29">
                  <c:v>1399.9999999999998</c:v>
                </c:pt>
                <c:pt idx="30">
                  <c:v>553.39805825242718</c:v>
                </c:pt>
                <c:pt idx="31">
                  <c:v>697.05882352941171</c:v>
                </c:pt>
                <c:pt idx="32">
                  <c:v>952.38095238095252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8-49AA-8347-EBE85CD7B377}"/>
            </c:ext>
          </c:extLst>
        </c:ser>
        <c:ser>
          <c:idx val="4"/>
          <c:order val="4"/>
          <c:tx>
            <c:strRef>
              <c:f>'DDX lipidi'!$F$1</c:f>
              <c:strCache>
                <c:ptCount val="1"/>
                <c:pt idx="0">
                  <c:v>agone piccolo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'DDX lipidi'!$A$2:$A$70</c:f>
              <c:numCache>
                <c:formatCode>mmm\-yy</c:formatCode>
                <c:ptCount val="69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40278</c:v>
                </c:pt>
                <c:pt idx="9">
                  <c:v>40367</c:v>
                </c:pt>
                <c:pt idx="10">
                  <c:v>40488</c:v>
                </c:pt>
                <c:pt idx="11">
                  <c:v>40548</c:v>
                </c:pt>
                <c:pt idx="12">
                  <c:v>40668</c:v>
                </c:pt>
                <c:pt idx="13">
                  <c:v>40727</c:v>
                </c:pt>
                <c:pt idx="14">
                  <c:v>40787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  <c:pt idx="64">
                  <c:v>45292</c:v>
                </c:pt>
                <c:pt idx="65">
                  <c:v>45352</c:v>
                </c:pt>
                <c:pt idx="66">
                  <c:v>45413</c:v>
                </c:pt>
                <c:pt idx="67">
                  <c:v>45505</c:v>
                </c:pt>
                <c:pt idx="68">
                  <c:v>45597</c:v>
                </c:pt>
              </c:numCache>
            </c:numRef>
          </c:cat>
          <c:val>
            <c:numRef>
              <c:f>'DDX lipidi'!$F$2:$F$70</c:f>
              <c:numCache>
                <c:formatCode>0</c:formatCode>
                <c:ptCount val="69"/>
                <c:pt idx="21">
                  <c:v>1030.4477611940299</c:v>
                </c:pt>
                <c:pt idx="22">
                  <c:v>345.76923076923077</c:v>
                </c:pt>
                <c:pt idx="23">
                  <c:v>1106.160458452722</c:v>
                </c:pt>
                <c:pt idx="24">
                  <c:v>1190.2912621359224</c:v>
                </c:pt>
                <c:pt idx="25">
                  <c:v>1362.5</c:v>
                </c:pt>
                <c:pt idx="26">
                  <c:v>1434.328358208955</c:v>
                </c:pt>
                <c:pt idx="27">
                  <c:v>1475</c:v>
                </c:pt>
                <c:pt idx="28">
                  <c:v>1138</c:v>
                </c:pt>
                <c:pt idx="29">
                  <c:v>1157.808564231738</c:v>
                </c:pt>
                <c:pt idx="30">
                  <c:v>1674.3750000000002</c:v>
                </c:pt>
                <c:pt idx="31">
                  <c:v>168.18181818181816</c:v>
                </c:pt>
                <c:pt idx="32">
                  <c:v>852.20588235294133</c:v>
                </c:pt>
                <c:pt idx="33">
                  <c:v>1012.1771431051508</c:v>
                </c:pt>
                <c:pt idx="34">
                  <c:v>1428.0607562950163</c:v>
                </c:pt>
                <c:pt idx="35">
                  <c:v>747.6363928278513</c:v>
                </c:pt>
                <c:pt idx="36">
                  <c:v>1877.8629416300059</c:v>
                </c:pt>
                <c:pt idx="37">
                  <c:v>1013.796053</c:v>
                </c:pt>
                <c:pt idx="38">
                  <c:v>1046.9589040000001</c:v>
                </c:pt>
                <c:pt idx="39">
                  <c:v>803.79746839999996</c:v>
                </c:pt>
                <c:pt idx="40">
                  <c:v>668.06451609999999</c:v>
                </c:pt>
                <c:pt idx="41">
                  <c:v>1582.5951766673609</c:v>
                </c:pt>
                <c:pt idx="42">
                  <c:v>563.27464578377658</c:v>
                </c:pt>
                <c:pt idx="43">
                  <c:v>663.70885973963061</c:v>
                </c:pt>
                <c:pt idx="44">
                  <c:v>894.74180563364155</c:v>
                </c:pt>
                <c:pt idx="45">
                  <c:v>676.80211650000001</c:v>
                </c:pt>
                <c:pt idx="46">
                  <c:v>807.62837149999996</c:v>
                </c:pt>
                <c:pt idx="47">
                  <c:v>1174.797861</c:v>
                </c:pt>
                <c:pt idx="48">
                  <c:v>1389.3776760000001</c:v>
                </c:pt>
                <c:pt idx="49">
                  <c:v>823</c:v>
                </c:pt>
                <c:pt idx="50">
                  <c:v>625.79999999999995</c:v>
                </c:pt>
                <c:pt idx="51">
                  <c:v>705.1</c:v>
                </c:pt>
                <c:pt idx="52">
                  <c:v>1094.9000000000001</c:v>
                </c:pt>
                <c:pt idx="53">
                  <c:v>1532.2480620155038</c:v>
                </c:pt>
                <c:pt idx="54">
                  <c:v>1275.750300120048</c:v>
                </c:pt>
                <c:pt idx="55">
                  <c:v>1024.285714285714</c:v>
                </c:pt>
                <c:pt idx="56">
                  <c:v>1099.3690851735014</c:v>
                </c:pt>
                <c:pt idx="57">
                  <c:v>1213.793103448276</c:v>
                </c:pt>
                <c:pt idx="58">
                  <c:v>1455.3191489361702</c:v>
                </c:pt>
                <c:pt idx="59">
                  <c:v>1187.478329393223</c:v>
                </c:pt>
                <c:pt idx="60">
                  <c:v>2032.7586206896553</c:v>
                </c:pt>
                <c:pt idx="61">
                  <c:v>1043.6893203883492</c:v>
                </c:pt>
                <c:pt idx="62">
                  <c:v>936.61971830985919</c:v>
                </c:pt>
                <c:pt idx="63">
                  <c:v>408.33333333333331</c:v>
                </c:pt>
                <c:pt idx="64">
                  <c:v>729</c:v>
                </c:pt>
                <c:pt idx="66">
                  <c:v>1252</c:v>
                </c:pt>
                <c:pt idx="67">
                  <c:v>539</c:v>
                </c:pt>
                <c:pt idx="68">
                  <c:v>517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248-49AA-8347-EBE85CD7B377}"/>
            </c:ext>
          </c:extLst>
        </c:ser>
        <c:ser>
          <c:idx val="5"/>
          <c:order val="5"/>
          <c:tx>
            <c:strRef>
              <c:f>'DDX lipidi'!$G$1</c:f>
              <c:strCache>
                <c:ptCount val="1"/>
                <c:pt idx="0">
                  <c:v>agone grande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'DDX lipidi'!$A$2:$A$70</c:f>
              <c:numCache>
                <c:formatCode>mmm\-yy</c:formatCode>
                <c:ptCount val="69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40278</c:v>
                </c:pt>
                <c:pt idx="9">
                  <c:v>40367</c:v>
                </c:pt>
                <c:pt idx="10">
                  <c:v>40488</c:v>
                </c:pt>
                <c:pt idx="11">
                  <c:v>40548</c:v>
                </c:pt>
                <c:pt idx="12">
                  <c:v>40668</c:v>
                </c:pt>
                <c:pt idx="13">
                  <c:v>40727</c:v>
                </c:pt>
                <c:pt idx="14">
                  <c:v>40787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  <c:pt idx="64">
                  <c:v>45292</c:v>
                </c:pt>
                <c:pt idx="65">
                  <c:v>45352</c:v>
                </c:pt>
                <c:pt idx="66">
                  <c:v>45413</c:v>
                </c:pt>
                <c:pt idx="67">
                  <c:v>45505</c:v>
                </c:pt>
                <c:pt idx="68">
                  <c:v>45597</c:v>
                </c:pt>
              </c:numCache>
            </c:numRef>
          </c:cat>
          <c:val>
            <c:numRef>
              <c:f>'DDX lipidi'!$G$2:$G$70</c:f>
              <c:numCache>
                <c:formatCode>0</c:formatCode>
                <c:ptCount val="69"/>
                <c:pt idx="0">
                  <c:v>1739.4350459923548</c:v>
                </c:pt>
                <c:pt idx="1">
                  <c:v>848.94093772460201</c:v>
                </c:pt>
                <c:pt idx="2">
                  <c:v>1549.860784799271</c:v>
                </c:pt>
                <c:pt idx="3">
                  <c:v>1286.5054870720121</c:v>
                </c:pt>
                <c:pt idx="4">
                  <c:v>957.58754863813215</c:v>
                </c:pt>
                <c:pt idx="5">
                  <c:v>1239.2996108949415</c:v>
                </c:pt>
                <c:pt idx="6">
                  <c:v>1424.1245136186769</c:v>
                </c:pt>
                <c:pt idx="7">
                  <c:v>1865.9533073929956</c:v>
                </c:pt>
                <c:pt idx="8">
                  <c:v>2441.1764705882351</c:v>
                </c:pt>
                <c:pt idx="9">
                  <c:v>2571.4285714285711</c:v>
                </c:pt>
                <c:pt idx="10">
                  <c:v>1757.6923076923076</c:v>
                </c:pt>
                <c:pt idx="11">
                  <c:v>983.05084745762701</c:v>
                </c:pt>
                <c:pt idx="12">
                  <c:v>952.38744884038204</c:v>
                </c:pt>
                <c:pt idx="13">
                  <c:v>1863.3928571428571</c:v>
                </c:pt>
                <c:pt idx="15">
                  <c:v>670.70175438596482</c:v>
                </c:pt>
                <c:pt idx="16">
                  <c:v>1575.9782608695652</c:v>
                </c:pt>
                <c:pt idx="17">
                  <c:v>1301</c:v>
                </c:pt>
                <c:pt idx="18">
                  <c:v>918.15873015873046</c:v>
                </c:pt>
                <c:pt idx="19">
                  <c:v>1138.2758620689656</c:v>
                </c:pt>
                <c:pt idx="20">
                  <c:v>408.74999999999994</c:v>
                </c:pt>
                <c:pt idx="21">
                  <c:v>2185.4838709677424</c:v>
                </c:pt>
                <c:pt idx="23">
                  <c:v>712.58581235697932</c:v>
                </c:pt>
                <c:pt idx="24">
                  <c:v>1475.4098360655737</c:v>
                </c:pt>
                <c:pt idx="25">
                  <c:v>1688</c:v>
                </c:pt>
                <c:pt idx="26">
                  <c:v>1452.8505392912173</c:v>
                </c:pt>
                <c:pt idx="27">
                  <c:v>3703.4602076124561</c:v>
                </c:pt>
                <c:pt idx="28">
                  <c:v>2898.3508771929824</c:v>
                </c:pt>
                <c:pt idx="29">
                  <c:v>2067.2597864768686</c:v>
                </c:pt>
                <c:pt idx="30">
                  <c:v>2410.5555555555552</c:v>
                </c:pt>
                <c:pt idx="31">
                  <c:v>239.39393939393941</c:v>
                </c:pt>
                <c:pt idx="32">
                  <c:v>990.90909090909088</c:v>
                </c:pt>
                <c:pt idx="33">
                  <c:v>689.21369418889287</c:v>
                </c:pt>
                <c:pt idx="34">
                  <c:v>1131.110404090595</c:v>
                </c:pt>
                <c:pt idx="35">
                  <c:v>1126.6631921025203</c:v>
                </c:pt>
                <c:pt idx="36">
                  <c:v>2336.6184448462927</c:v>
                </c:pt>
                <c:pt idx="37">
                  <c:v>2008.802326</c:v>
                </c:pt>
                <c:pt idx="38">
                  <c:v>745.84090909999998</c:v>
                </c:pt>
                <c:pt idx="39">
                  <c:v>1143.6619720000001</c:v>
                </c:pt>
                <c:pt idx="40">
                  <c:v>1881.2977099236637</c:v>
                </c:pt>
                <c:pt idx="41">
                  <c:v>1235.9320939982288</c:v>
                </c:pt>
                <c:pt idx="42">
                  <c:v>#N/A</c:v>
                </c:pt>
                <c:pt idx="43">
                  <c:v>1746.0711563181287</c:v>
                </c:pt>
                <c:pt idx="44">
                  <c:v>1760.1454038745924</c:v>
                </c:pt>
                <c:pt idx="45">
                  <c:v>1255.052265</c:v>
                </c:pt>
                <c:pt idx="46">
                  <c:v>1372.7700910000001</c:v>
                </c:pt>
                <c:pt idx="47">
                  <c:v>687.23316720000003</c:v>
                </c:pt>
                <c:pt idx="48">
                  <c:v>1200.6315520000001</c:v>
                </c:pt>
                <c:pt idx="49">
                  <c:v>836.1</c:v>
                </c:pt>
                <c:pt idx="50">
                  <c:v>712.3</c:v>
                </c:pt>
                <c:pt idx="51">
                  <c:v>759.3</c:v>
                </c:pt>
                <c:pt idx="52">
                  <c:v>947.9</c:v>
                </c:pt>
                <c:pt idx="53">
                  <c:v>1234.0689655172412</c:v>
                </c:pt>
                <c:pt idx="54">
                  <c:v>1245.2651515151515</c:v>
                </c:pt>
                <c:pt idx="55">
                  <c:v>1639.7515527950311</c:v>
                </c:pt>
                <c:pt idx="56">
                  <c:v>1736.1319340329837</c:v>
                </c:pt>
                <c:pt idx="57">
                  <c:v>2139.4736842105262</c:v>
                </c:pt>
                <c:pt idx="58">
                  <c:v>1631.372549019608</c:v>
                </c:pt>
                <c:pt idx="59">
                  <c:v>897.15966386554601</c:v>
                </c:pt>
                <c:pt idx="60">
                  <c:v>1430.1886792452831</c:v>
                </c:pt>
                <c:pt idx="61">
                  <c:v>558.252427184466</c:v>
                </c:pt>
                <c:pt idx="62">
                  <c:v>872.58064516129036</c:v>
                </c:pt>
                <c:pt idx="63">
                  <c:v>1004.0816326530612</c:v>
                </c:pt>
                <c:pt idx="64">
                  <c:v>634</c:v>
                </c:pt>
                <c:pt idx="66">
                  <c:v>847</c:v>
                </c:pt>
                <c:pt idx="67">
                  <c:v>833</c:v>
                </c:pt>
                <c:pt idx="68">
                  <c:v>714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248-49AA-8347-EBE85CD7B377}"/>
            </c:ext>
          </c:extLst>
        </c:ser>
        <c:ser>
          <c:idx val="6"/>
          <c:order val="6"/>
          <c:tx>
            <c:strRef>
              <c:f>'DDX lipidi'!$H$1</c:f>
              <c:strCache>
                <c:ptCount val="1"/>
                <c:pt idx="0">
                  <c:v>gardon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'DDX lipidi'!$A$2:$A$70</c:f>
              <c:numCache>
                <c:formatCode>mmm\-yy</c:formatCode>
                <c:ptCount val="69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40278</c:v>
                </c:pt>
                <c:pt idx="9">
                  <c:v>40367</c:v>
                </c:pt>
                <c:pt idx="10">
                  <c:v>40488</c:v>
                </c:pt>
                <c:pt idx="11">
                  <c:v>40548</c:v>
                </c:pt>
                <c:pt idx="12">
                  <c:v>40668</c:v>
                </c:pt>
                <c:pt idx="13">
                  <c:v>40727</c:v>
                </c:pt>
                <c:pt idx="14">
                  <c:v>40787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  <c:pt idx="64">
                  <c:v>45292</c:v>
                </c:pt>
                <c:pt idx="65">
                  <c:v>45352</c:v>
                </c:pt>
                <c:pt idx="66">
                  <c:v>45413</c:v>
                </c:pt>
                <c:pt idx="67">
                  <c:v>45505</c:v>
                </c:pt>
                <c:pt idx="68">
                  <c:v>45597</c:v>
                </c:pt>
              </c:numCache>
            </c:numRef>
          </c:cat>
          <c:val>
            <c:numRef>
              <c:f>'DDX lipidi'!$H$2:$H$70</c:f>
              <c:numCache>
                <c:formatCode>0</c:formatCode>
                <c:ptCount val="69"/>
                <c:pt idx="0">
                  <c:v>1566.25</c:v>
                </c:pt>
                <c:pt idx="1">
                  <c:v>518.37200643019514</c:v>
                </c:pt>
                <c:pt idx="2">
                  <c:v>1479.4545454545455</c:v>
                </c:pt>
                <c:pt idx="3">
                  <c:v>543.77593749999994</c:v>
                </c:pt>
                <c:pt idx="4">
                  <c:v>1054.2857142857142</c:v>
                </c:pt>
                <c:pt idx="5">
                  <c:v>561.42857142857144</c:v>
                </c:pt>
                <c:pt idx="6">
                  <c:v>388.12499999999994</c:v>
                </c:pt>
                <c:pt idx="7">
                  <c:v>1167.3333333333335</c:v>
                </c:pt>
                <c:pt idx="8">
                  <c:v>1318.5714285714284</c:v>
                </c:pt>
                <c:pt idx="9">
                  <c:v>1842.3529411764707</c:v>
                </c:pt>
                <c:pt idx="10">
                  <c:v>2230</c:v>
                </c:pt>
                <c:pt idx="11">
                  <c:v>2691.6666666666665</c:v>
                </c:pt>
                <c:pt idx="12">
                  <c:v>1470</c:v>
                </c:pt>
                <c:pt idx="13">
                  <c:v>1083.3333333333333</c:v>
                </c:pt>
                <c:pt idx="15">
                  <c:v>1254.714285714286</c:v>
                </c:pt>
                <c:pt idx="16">
                  <c:v>2590</c:v>
                </c:pt>
                <c:pt idx="17">
                  <c:v>939.64285714285722</c:v>
                </c:pt>
                <c:pt idx="18">
                  <c:v>1036.4285714285716</c:v>
                </c:pt>
                <c:pt idx="19">
                  <c:v>465</c:v>
                </c:pt>
                <c:pt idx="20">
                  <c:v>655</c:v>
                </c:pt>
                <c:pt idx="21">
                  <c:v>2590</c:v>
                </c:pt>
                <c:pt idx="22">
                  <c:v>503.63636363636363</c:v>
                </c:pt>
                <c:pt idx="23">
                  <c:v>384</c:v>
                </c:pt>
                <c:pt idx="24">
                  <c:v>1686</c:v>
                </c:pt>
                <c:pt idx="25">
                  <c:v>884.85714285714289</c:v>
                </c:pt>
                <c:pt idx="26">
                  <c:v>1587</c:v>
                </c:pt>
                <c:pt idx="27">
                  <c:v>470.76923076923077</c:v>
                </c:pt>
                <c:pt idx="28">
                  <c:v>373.06666666666666</c:v>
                </c:pt>
                <c:pt idx="29">
                  <c:v>2014.2857142857144</c:v>
                </c:pt>
                <c:pt idx="30">
                  <c:v>436.66666666666669</c:v>
                </c:pt>
                <c:pt idx="31">
                  <c:v>596.29629629629608</c:v>
                </c:pt>
                <c:pt idx="32">
                  <c:v>780</c:v>
                </c:pt>
                <c:pt idx="33">
                  <c:v>1783.333333333333</c:v>
                </c:pt>
                <c:pt idx="34">
                  <c:v>677.39999999999986</c:v>
                </c:pt>
                <c:pt idx="35">
                  <c:v>690.65000000000009</c:v>
                </c:pt>
                <c:pt idx="36">
                  <c:v>2419.7142857142853</c:v>
                </c:pt>
                <c:pt idx="37">
                  <c:v>431.4666666666667</c:v>
                </c:pt>
                <c:pt idx="38">
                  <c:v>544.14285714285722</c:v>
                </c:pt>
                <c:pt idx="39">
                  <c:v>551.11111111111097</c:v>
                </c:pt>
                <c:pt idx="40">
                  <c:v>757.27272727272725</c:v>
                </c:pt>
                <c:pt idx="41">
                  <c:v>691.36363636363626</c:v>
                </c:pt>
                <c:pt idx="42">
                  <c:v>396.125</c:v>
                </c:pt>
                <c:pt idx="43">
                  <c:v>638.65625</c:v>
                </c:pt>
                <c:pt idx="44">
                  <c:v>881.79166666666663</c:v>
                </c:pt>
                <c:pt idx="45">
                  <c:v>638.46153846153834</c:v>
                </c:pt>
                <c:pt idx="46">
                  <c:v>819.99999999999989</c:v>
                </c:pt>
                <c:pt idx="47">
                  <c:v>489.99999999999989</c:v>
                </c:pt>
                <c:pt idx="48">
                  <c:v>741.33333333333326</c:v>
                </c:pt>
                <c:pt idx="49">
                  <c:v>490.76923076923072</c:v>
                </c:pt>
                <c:pt idx="50">
                  <c:v>506.42857142857144</c:v>
                </c:pt>
                <c:pt idx="51">
                  <c:v>1383</c:v>
                </c:pt>
                <c:pt idx="52">
                  <c:v>1071.4285714285716</c:v>
                </c:pt>
                <c:pt idx="53">
                  <c:v>1693.5714285714287</c:v>
                </c:pt>
                <c:pt idx="54">
                  <c:v>640.00000000000011</c:v>
                </c:pt>
                <c:pt idx="55">
                  <c:v>1564.7058823529412</c:v>
                </c:pt>
                <c:pt idx="56">
                  <c:v>1755.8888888888889</c:v>
                </c:pt>
                <c:pt idx="57">
                  <c:v>1101</c:v>
                </c:pt>
                <c:pt idx="58">
                  <c:v>1625</c:v>
                </c:pt>
                <c:pt idx="59">
                  <c:v>528.5</c:v>
                </c:pt>
                <c:pt idx="60">
                  <c:v>438.88888888888886</c:v>
                </c:pt>
                <c:pt idx="61">
                  <c:v>252.9411764705882</c:v>
                </c:pt>
                <c:pt idx="62">
                  <c:v>381.48148148148141</c:v>
                </c:pt>
                <c:pt idx="63">
                  <c:v>926.66666666666674</c:v>
                </c:pt>
                <c:pt idx="64" formatCode="General">
                  <c:v>401</c:v>
                </c:pt>
                <c:pt idx="66" formatCode="General">
                  <c:v>203</c:v>
                </c:pt>
                <c:pt idx="67" formatCode="General">
                  <c:v>185</c:v>
                </c:pt>
                <c:pt idx="68" formatCode="General">
                  <c:v>345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6C-46C9-890B-2BF7E5AABB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5272504"/>
        <c:axId val="555272832"/>
      </c:lineChart>
      <c:dateAx>
        <c:axId val="55527250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5272832"/>
        <c:crosses val="autoZero"/>
        <c:auto val="1"/>
        <c:lblOffset val="100"/>
        <c:baseTimeUnit val="months"/>
        <c:majorUnit val="6"/>
        <c:majorTimeUnit val="months"/>
      </c:dateAx>
      <c:valAx>
        <c:axId val="555272832"/>
        <c:scaling>
          <c:orientation val="minMax"/>
          <c:max val="6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" panose="020F0502020204030204" pitchFamily="34" charset="0"/>
                    <a:ea typeface="+mn-ea"/>
                    <a:cs typeface="+mn-cs"/>
                  </a:defRPr>
                </a:pPr>
                <a:r>
                  <a:rPr lang="en-US">
                    <a:latin typeface="Calibri" panose="020F0502020204030204" pitchFamily="34" charset="0"/>
                  </a:rPr>
                  <a:t>µg/kg lipidi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" panose="020F0502020204030204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5272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ysClr val="windowText" lastClr="000000"/>
                </a:solidFill>
              </a:rPr>
              <a:t>DDX</a:t>
            </a:r>
          </a:p>
        </c:rich>
      </c:tx>
      <c:layout>
        <c:manualLayout>
          <c:xMode val="edge"/>
          <c:yMode val="edge"/>
          <c:x val="2.205555555555555E-2"/>
          <c:y val="5.09259259259259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3650452123929541"/>
          <c:y val="0.33836581302076596"/>
          <c:w val="0.83658964536416724"/>
          <c:h val="0.47038029482435101"/>
        </c:manualLayout>
      </c:layout>
      <c:lineChart>
        <c:grouping val="standard"/>
        <c:varyColors val="0"/>
        <c:ser>
          <c:idx val="0"/>
          <c:order val="0"/>
          <c:tx>
            <c:strRef>
              <c:f>DDX!$B$1</c:f>
              <c:strCache>
                <c:ptCount val="1"/>
                <c:pt idx="0">
                  <c:v>coregone piccolo</c:v>
                </c:pt>
              </c:strCache>
            </c:strRef>
          </c:tx>
          <c:spPr>
            <a:ln w="1587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DDX!$A$2:$A$68</c:f>
              <c:numCache>
                <c:formatCode>mmm\-yy</c:formatCode>
                <c:ptCount val="67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40548</c:v>
                </c:pt>
                <c:pt idx="12">
                  <c:v>40668</c:v>
                </c:pt>
                <c:pt idx="13">
                  <c:v>40727</c:v>
                </c:pt>
                <c:pt idx="14">
                  <c:v>40877</c:v>
                </c:pt>
                <c:pt idx="15">
                  <c:v>40967</c:v>
                </c:pt>
                <c:pt idx="16">
                  <c:v>41057</c:v>
                </c:pt>
                <c:pt idx="17">
                  <c:v>41116</c:v>
                </c:pt>
                <c:pt idx="18">
                  <c:v>41206</c:v>
                </c:pt>
                <c:pt idx="19">
                  <c:v>41296</c:v>
                </c:pt>
                <c:pt idx="20">
                  <c:v>41417</c:v>
                </c:pt>
                <c:pt idx="21">
                  <c:v>41507</c:v>
                </c:pt>
                <c:pt idx="22">
                  <c:v>41597</c:v>
                </c:pt>
                <c:pt idx="23">
                  <c:v>41687</c:v>
                </c:pt>
                <c:pt idx="24">
                  <c:v>41777</c:v>
                </c:pt>
                <c:pt idx="25">
                  <c:v>41867</c:v>
                </c:pt>
                <c:pt idx="26">
                  <c:v>41957</c:v>
                </c:pt>
                <c:pt idx="27">
                  <c:v>42047</c:v>
                </c:pt>
                <c:pt idx="28">
                  <c:v>42137</c:v>
                </c:pt>
                <c:pt idx="29">
                  <c:v>42227</c:v>
                </c:pt>
                <c:pt idx="30">
                  <c:v>42317</c:v>
                </c:pt>
                <c:pt idx="31">
                  <c:v>42407</c:v>
                </c:pt>
                <c:pt idx="32">
                  <c:v>42497</c:v>
                </c:pt>
                <c:pt idx="33">
                  <c:v>42587</c:v>
                </c:pt>
                <c:pt idx="34">
                  <c:v>42677</c:v>
                </c:pt>
                <c:pt idx="35">
                  <c:v>42767</c:v>
                </c:pt>
                <c:pt idx="36">
                  <c:v>42856</c:v>
                </c:pt>
                <c:pt idx="37">
                  <c:v>42948</c:v>
                </c:pt>
                <c:pt idx="38">
                  <c:v>43040</c:v>
                </c:pt>
                <c:pt idx="39">
                  <c:v>43132</c:v>
                </c:pt>
                <c:pt idx="40">
                  <c:v>43221</c:v>
                </c:pt>
                <c:pt idx="41">
                  <c:v>43313</c:v>
                </c:pt>
                <c:pt idx="42">
                  <c:v>43405</c:v>
                </c:pt>
                <c:pt idx="43">
                  <c:v>43497</c:v>
                </c:pt>
                <c:pt idx="44">
                  <c:v>43586</c:v>
                </c:pt>
                <c:pt idx="45">
                  <c:v>43678</c:v>
                </c:pt>
                <c:pt idx="46">
                  <c:v>43770</c:v>
                </c:pt>
                <c:pt idx="47">
                  <c:v>43862</c:v>
                </c:pt>
                <c:pt idx="48">
                  <c:v>43952</c:v>
                </c:pt>
                <c:pt idx="49">
                  <c:v>44044</c:v>
                </c:pt>
                <c:pt idx="50">
                  <c:v>44136</c:v>
                </c:pt>
                <c:pt idx="51">
                  <c:v>44228</c:v>
                </c:pt>
                <c:pt idx="52">
                  <c:v>44317</c:v>
                </c:pt>
                <c:pt idx="53">
                  <c:v>44409</c:v>
                </c:pt>
                <c:pt idx="54">
                  <c:v>44501</c:v>
                </c:pt>
                <c:pt idx="55">
                  <c:v>44593</c:v>
                </c:pt>
                <c:pt idx="56">
                  <c:v>44682</c:v>
                </c:pt>
                <c:pt idx="57">
                  <c:v>44774</c:v>
                </c:pt>
                <c:pt idx="58">
                  <c:v>44866</c:v>
                </c:pt>
                <c:pt idx="59">
                  <c:v>44958</c:v>
                </c:pt>
                <c:pt idx="60">
                  <c:v>45047</c:v>
                </c:pt>
                <c:pt idx="61">
                  <c:v>45139</c:v>
                </c:pt>
                <c:pt idx="62">
                  <c:v>45231</c:v>
                </c:pt>
                <c:pt idx="63">
                  <c:v>45323</c:v>
                </c:pt>
                <c:pt idx="64">
                  <c:v>45413</c:v>
                </c:pt>
                <c:pt idx="65">
                  <c:v>45505</c:v>
                </c:pt>
                <c:pt idx="66">
                  <c:v>45597</c:v>
                </c:pt>
              </c:numCache>
            </c:numRef>
          </c:cat>
          <c:val>
            <c:numRef>
              <c:f>DDX!$B$2:$B$68</c:f>
              <c:numCache>
                <c:formatCode>0</c:formatCode>
                <c:ptCount val="67"/>
                <c:pt idx="0">
                  <c:v>23.7</c:v>
                </c:pt>
                <c:pt idx="1">
                  <c:v>7.2940000000000005</c:v>
                </c:pt>
                <c:pt idx="2">
                  <c:v>37.415999999999997</c:v>
                </c:pt>
                <c:pt idx="3">
                  <c:v>11.16</c:v>
                </c:pt>
                <c:pt idx="4">
                  <c:v>18.779999999999998</c:v>
                </c:pt>
                <c:pt idx="5">
                  <c:v>12.19</c:v>
                </c:pt>
                <c:pt idx="6">
                  <c:v>35.379999999999995</c:v>
                </c:pt>
                <c:pt idx="7">
                  <c:v>23.94</c:v>
                </c:pt>
                <c:pt idx="8">
                  <c:v>85.1</c:v>
                </c:pt>
                <c:pt idx="9">
                  <c:v>47.099999999999994</c:v>
                </c:pt>
                <c:pt idx="10">
                  <c:v>50.11</c:v>
                </c:pt>
                <c:pt idx="11">
                  <c:v>33.1</c:v>
                </c:pt>
                <c:pt idx="12">
                  <c:v>18.87</c:v>
                </c:pt>
                <c:pt idx="13">
                  <c:v>20.82</c:v>
                </c:pt>
                <c:pt idx="14">
                  <c:v>18.27</c:v>
                </c:pt>
                <c:pt idx="15">
                  <c:v>64.540000000000006</c:v>
                </c:pt>
                <c:pt idx="16">
                  <c:v>65.127142857142871</c:v>
                </c:pt>
                <c:pt idx="17">
                  <c:v>23.622857142857143</c:v>
                </c:pt>
                <c:pt idx="18">
                  <c:v>17.130000000000003</c:v>
                </c:pt>
                <c:pt idx="19">
                  <c:v>14.75</c:v>
                </c:pt>
                <c:pt idx="20">
                  <c:v>52.486001956851275</c:v>
                </c:pt>
                <c:pt idx="21">
                  <c:v>19.36</c:v>
                </c:pt>
                <c:pt idx="22">
                  <c:v>35.68</c:v>
                </c:pt>
                <c:pt idx="23">
                  <c:v>46.890000000000008</c:v>
                </c:pt>
                <c:pt idx="24">
                  <c:v>14.8</c:v>
                </c:pt>
                <c:pt idx="25">
                  <c:v>25.6</c:v>
                </c:pt>
                <c:pt idx="26">
                  <c:v>35.9</c:v>
                </c:pt>
                <c:pt idx="27">
                  <c:v>33.200000000000003</c:v>
                </c:pt>
                <c:pt idx="28">
                  <c:v>52.45</c:v>
                </c:pt>
                <c:pt idx="29">
                  <c:v>31.47</c:v>
                </c:pt>
                <c:pt idx="30">
                  <c:v>34.199999999999996</c:v>
                </c:pt>
                <c:pt idx="31">
                  <c:v>12.1</c:v>
                </c:pt>
                <c:pt idx="32">
                  <c:v>37.29999999999999</c:v>
                </c:pt>
                <c:pt idx="33">
                  <c:v>26.681000000000004</c:v>
                </c:pt>
                <c:pt idx="34">
                  <c:v>43.686999999999998</c:v>
                </c:pt>
                <c:pt idx="35">
                  <c:v>25.373999999999995</c:v>
                </c:pt>
                <c:pt idx="36">
                  <c:v>35.633000000000003</c:v>
                </c:pt>
                <c:pt idx="37">
                  <c:v>25.497</c:v>
                </c:pt>
                <c:pt idx="38">
                  <c:v>73.400000000000006</c:v>
                </c:pt>
                <c:pt idx="39">
                  <c:v>22.24</c:v>
                </c:pt>
                <c:pt idx="40">
                  <c:v>15.077499999999999</c:v>
                </c:pt>
                <c:pt idx="41">
                  <c:v>21.748249999999999</c:v>
                </c:pt>
                <c:pt idx="42">
                  <c:v>7.1804999999999994</c:v>
                </c:pt>
                <c:pt idx="43">
                  <c:v>11.811999999999999</c:v>
                </c:pt>
                <c:pt idx="44">
                  <c:v>18.2</c:v>
                </c:pt>
                <c:pt idx="45">
                  <c:v>23.37</c:v>
                </c:pt>
                <c:pt idx="46">
                  <c:v>5.44</c:v>
                </c:pt>
                <c:pt idx="47">
                  <c:v>10.71</c:v>
                </c:pt>
                <c:pt idx="48">
                  <c:v>15.75</c:v>
                </c:pt>
                <c:pt idx="49">
                  <c:v>8.8699999999999992</c:v>
                </c:pt>
                <c:pt idx="50">
                  <c:v>20.95</c:v>
                </c:pt>
                <c:pt idx="51">
                  <c:v>22.62</c:v>
                </c:pt>
                <c:pt idx="52">
                  <c:v>29.05</c:v>
                </c:pt>
                <c:pt idx="53">
                  <c:v>39.730000000000004</c:v>
                </c:pt>
                <c:pt idx="54">
                  <c:v>26.6</c:v>
                </c:pt>
                <c:pt idx="55">
                  <c:v>19.699999999999996</c:v>
                </c:pt>
                <c:pt idx="56">
                  <c:v>41.599999999999994</c:v>
                </c:pt>
                <c:pt idx="57">
                  <c:v>49.1</c:v>
                </c:pt>
                <c:pt idx="58">
                  <c:v>10.080000000000002</c:v>
                </c:pt>
                <c:pt idx="59">
                  <c:v>64.400000000000006</c:v>
                </c:pt>
                <c:pt idx="60">
                  <c:v>34.299999999999997</c:v>
                </c:pt>
                <c:pt idx="61">
                  <c:v>37.1</c:v>
                </c:pt>
                <c:pt idx="62">
                  <c:v>28.6</c:v>
                </c:pt>
                <c:pt idx="63">
                  <c:v>16</c:v>
                </c:pt>
                <c:pt idx="64">
                  <c:v>15</c:v>
                </c:pt>
                <c:pt idx="65">
                  <c:v>10</c:v>
                </c:pt>
                <c:pt idx="66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EF-48FC-A159-B71DF4CE40A1}"/>
            </c:ext>
          </c:extLst>
        </c:ser>
        <c:ser>
          <c:idx val="1"/>
          <c:order val="1"/>
          <c:tx>
            <c:strRef>
              <c:f>DDX!$C$1</c:f>
              <c:strCache>
                <c:ptCount val="1"/>
                <c:pt idx="0">
                  <c:v>coregone grande</c:v>
                </c:pt>
              </c:strCache>
            </c:strRef>
          </c:tx>
          <c:spPr>
            <a:ln w="158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DDX!$A$2:$A$68</c:f>
              <c:numCache>
                <c:formatCode>mmm\-yy</c:formatCode>
                <c:ptCount val="67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40548</c:v>
                </c:pt>
                <c:pt idx="12">
                  <c:v>40668</c:v>
                </c:pt>
                <c:pt idx="13">
                  <c:v>40727</c:v>
                </c:pt>
                <c:pt idx="14">
                  <c:v>40877</c:v>
                </c:pt>
                <c:pt idx="15">
                  <c:v>40967</c:v>
                </c:pt>
                <c:pt idx="16">
                  <c:v>41057</c:v>
                </c:pt>
                <c:pt idx="17">
                  <c:v>41116</c:v>
                </c:pt>
                <c:pt idx="18">
                  <c:v>41206</c:v>
                </c:pt>
                <c:pt idx="19">
                  <c:v>41296</c:v>
                </c:pt>
                <c:pt idx="20">
                  <c:v>41417</c:v>
                </c:pt>
                <c:pt idx="21">
                  <c:v>41507</c:v>
                </c:pt>
                <c:pt idx="22">
                  <c:v>41597</c:v>
                </c:pt>
                <c:pt idx="23">
                  <c:v>41687</c:v>
                </c:pt>
                <c:pt idx="24">
                  <c:v>41777</c:v>
                </c:pt>
                <c:pt idx="25">
                  <c:v>41867</c:v>
                </c:pt>
                <c:pt idx="26">
                  <c:v>41957</c:v>
                </c:pt>
                <c:pt idx="27">
                  <c:v>42047</c:v>
                </c:pt>
                <c:pt idx="28">
                  <c:v>42137</c:v>
                </c:pt>
                <c:pt idx="29">
                  <c:v>42227</c:v>
                </c:pt>
                <c:pt idx="30">
                  <c:v>42317</c:v>
                </c:pt>
                <c:pt idx="31">
                  <c:v>42407</c:v>
                </c:pt>
                <c:pt idx="32">
                  <c:v>42497</c:v>
                </c:pt>
                <c:pt idx="33">
                  <c:v>42587</c:v>
                </c:pt>
                <c:pt idx="34">
                  <c:v>42677</c:v>
                </c:pt>
                <c:pt idx="35">
                  <c:v>42767</c:v>
                </c:pt>
                <c:pt idx="36">
                  <c:v>42856</c:v>
                </c:pt>
                <c:pt idx="37">
                  <c:v>42948</c:v>
                </c:pt>
                <c:pt idx="38">
                  <c:v>43040</c:v>
                </c:pt>
                <c:pt idx="39">
                  <c:v>43132</c:v>
                </c:pt>
                <c:pt idx="40">
                  <c:v>43221</c:v>
                </c:pt>
                <c:pt idx="41">
                  <c:v>43313</c:v>
                </c:pt>
                <c:pt idx="42">
                  <c:v>43405</c:v>
                </c:pt>
                <c:pt idx="43">
                  <c:v>43497</c:v>
                </c:pt>
                <c:pt idx="44">
                  <c:v>43586</c:v>
                </c:pt>
                <c:pt idx="45">
                  <c:v>43678</c:v>
                </c:pt>
                <c:pt idx="46">
                  <c:v>43770</c:v>
                </c:pt>
                <c:pt idx="47">
                  <c:v>43862</c:v>
                </c:pt>
                <c:pt idx="48">
                  <c:v>43952</c:v>
                </c:pt>
                <c:pt idx="49">
                  <c:v>44044</c:v>
                </c:pt>
                <c:pt idx="50">
                  <c:v>44136</c:v>
                </c:pt>
                <c:pt idx="51">
                  <c:v>44228</c:v>
                </c:pt>
                <c:pt idx="52">
                  <c:v>44317</c:v>
                </c:pt>
                <c:pt idx="53">
                  <c:v>44409</c:v>
                </c:pt>
                <c:pt idx="54">
                  <c:v>44501</c:v>
                </c:pt>
                <c:pt idx="55">
                  <c:v>44593</c:v>
                </c:pt>
                <c:pt idx="56">
                  <c:v>44682</c:v>
                </c:pt>
                <c:pt idx="57">
                  <c:v>44774</c:v>
                </c:pt>
                <c:pt idx="58">
                  <c:v>44866</c:v>
                </c:pt>
                <c:pt idx="59">
                  <c:v>44958</c:v>
                </c:pt>
                <c:pt idx="60">
                  <c:v>45047</c:v>
                </c:pt>
                <c:pt idx="61">
                  <c:v>45139</c:v>
                </c:pt>
                <c:pt idx="62">
                  <c:v>45231</c:v>
                </c:pt>
                <c:pt idx="63">
                  <c:v>45323</c:v>
                </c:pt>
                <c:pt idx="64">
                  <c:v>45413</c:v>
                </c:pt>
                <c:pt idx="65">
                  <c:v>45505</c:v>
                </c:pt>
                <c:pt idx="66">
                  <c:v>45597</c:v>
                </c:pt>
              </c:numCache>
            </c:numRef>
          </c:cat>
          <c:val>
            <c:numRef>
              <c:f>DDX!$C$2:$C$68</c:f>
              <c:numCache>
                <c:formatCode>0</c:formatCode>
                <c:ptCount val="67"/>
                <c:pt idx="20">
                  <c:v>21.650000000000002</c:v>
                </c:pt>
                <c:pt idx="21">
                  <c:v>10.96</c:v>
                </c:pt>
                <c:pt idx="23">
                  <c:v>36.950000000000003</c:v>
                </c:pt>
                <c:pt idx="24">
                  <c:v>16.5</c:v>
                </c:pt>
                <c:pt idx="25">
                  <c:v>40.159999999999997</c:v>
                </c:pt>
                <c:pt idx="26">
                  <c:v>35.31</c:v>
                </c:pt>
                <c:pt idx="27">
                  <c:v>38.734999999999999</c:v>
                </c:pt>
                <c:pt idx="28">
                  <c:v>45.36</c:v>
                </c:pt>
                <c:pt idx="29">
                  <c:v>22.8</c:v>
                </c:pt>
                <c:pt idx="30">
                  <c:v>23.7</c:v>
                </c:pt>
                <c:pt idx="31">
                  <c:v>20.000000000000004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EF-48FC-A159-B71DF4CE40A1}"/>
            </c:ext>
          </c:extLst>
        </c:ser>
        <c:ser>
          <c:idx val="2"/>
          <c:order val="2"/>
          <c:tx>
            <c:strRef>
              <c:f>DDX!$D$1</c:f>
              <c:strCache>
                <c:ptCount val="1"/>
                <c:pt idx="0">
                  <c:v>agone piccolo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DDX!$A$2:$A$68</c:f>
              <c:numCache>
                <c:formatCode>mmm\-yy</c:formatCode>
                <c:ptCount val="67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40548</c:v>
                </c:pt>
                <c:pt idx="12">
                  <c:v>40668</c:v>
                </c:pt>
                <c:pt idx="13">
                  <c:v>40727</c:v>
                </c:pt>
                <c:pt idx="14">
                  <c:v>40877</c:v>
                </c:pt>
                <c:pt idx="15">
                  <c:v>40967</c:v>
                </c:pt>
                <c:pt idx="16">
                  <c:v>41057</c:v>
                </c:pt>
                <c:pt idx="17">
                  <c:v>41116</c:v>
                </c:pt>
                <c:pt idx="18">
                  <c:v>41206</c:v>
                </c:pt>
                <c:pt idx="19">
                  <c:v>41296</c:v>
                </c:pt>
                <c:pt idx="20">
                  <c:v>41417</c:v>
                </c:pt>
                <c:pt idx="21">
                  <c:v>41507</c:v>
                </c:pt>
                <c:pt idx="22">
                  <c:v>41597</c:v>
                </c:pt>
                <c:pt idx="23">
                  <c:v>41687</c:v>
                </c:pt>
                <c:pt idx="24">
                  <c:v>41777</c:v>
                </c:pt>
                <c:pt idx="25">
                  <c:v>41867</c:v>
                </c:pt>
                <c:pt idx="26">
                  <c:v>41957</c:v>
                </c:pt>
                <c:pt idx="27">
                  <c:v>42047</c:v>
                </c:pt>
                <c:pt idx="28">
                  <c:v>42137</c:v>
                </c:pt>
                <c:pt idx="29">
                  <c:v>42227</c:v>
                </c:pt>
                <c:pt idx="30">
                  <c:v>42317</c:v>
                </c:pt>
                <c:pt idx="31">
                  <c:v>42407</c:v>
                </c:pt>
                <c:pt idx="32">
                  <c:v>42497</c:v>
                </c:pt>
                <c:pt idx="33">
                  <c:v>42587</c:v>
                </c:pt>
                <c:pt idx="34">
                  <c:v>42677</c:v>
                </c:pt>
                <c:pt idx="35">
                  <c:v>42767</c:v>
                </c:pt>
                <c:pt idx="36">
                  <c:v>42856</c:v>
                </c:pt>
                <c:pt idx="37">
                  <c:v>42948</c:v>
                </c:pt>
                <c:pt idx="38">
                  <c:v>43040</c:v>
                </c:pt>
                <c:pt idx="39">
                  <c:v>43132</c:v>
                </c:pt>
                <c:pt idx="40">
                  <c:v>43221</c:v>
                </c:pt>
                <c:pt idx="41">
                  <c:v>43313</c:v>
                </c:pt>
                <c:pt idx="42">
                  <c:v>43405</c:v>
                </c:pt>
                <c:pt idx="43">
                  <c:v>43497</c:v>
                </c:pt>
                <c:pt idx="44">
                  <c:v>43586</c:v>
                </c:pt>
                <c:pt idx="45">
                  <c:v>43678</c:v>
                </c:pt>
                <c:pt idx="46">
                  <c:v>43770</c:v>
                </c:pt>
                <c:pt idx="47">
                  <c:v>43862</c:v>
                </c:pt>
                <c:pt idx="48">
                  <c:v>43952</c:v>
                </c:pt>
                <c:pt idx="49">
                  <c:v>44044</c:v>
                </c:pt>
                <c:pt idx="50">
                  <c:v>44136</c:v>
                </c:pt>
                <c:pt idx="51">
                  <c:v>44228</c:v>
                </c:pt>
                <c:pt idx="52">
                  <c:v>44317</c:v>
                </c:pt>
                <c:pt idx="53">
                  <c:v>44409</c:v>
                </c:pt>
                <c:pt idx="54">
                  <c:v>44501</c:v>
                </c:pt>
                <c:pt idx="55">
                  <c:v>44593</c:v>
                </c:pt>
                <c:pt idx="56">
                  <c:v>44682</c:v>
                </c:pt>
                <c:pt idx="57">
                  <c:v>44774</c:v>
                </c:pt>
                <c:pt idx="58">
                  <c:v>44866</c:v>
                </c:pt>
                <c:pt idx="59">
                  <c:v>44958</c:v>
                </c:pt>
                <c:pt idx="60">
                  <c:v>45047</c:v>
                </c:pt>
                <c:pt idx="61">
                  <c:v>45139</c:v>
                </c:pt>
                <c:pt idx="62">
                  <c:v>45231</c:v>
                </c:pt>
                <c:pt idx="63">
                  <c:v>45323</c:v>
                </c:pt>
                <c:pt idx="64">
                  <c:v>45413</c:v>
                </c:pt>
                <c:pt idx="65">
                  <c:v>45505</c:v>
                </c:pt>
                <c:pt idx="66">
                  <c:v>45597</c:v>
                </c:pt>
              </c:numCache>
            </c:numRef>
          </c:cat>
          <c:val>
            <c:numRef>
              <c:f>DDX!$D$2:$D$68</c:f>
              <c:numCache>
                <c:formatCode>0</c:formatCode>
                <c:ptCount val="67"/>
                <c:pt idx="20">
                  <c:v>34.520000000000003</c:v>
                </c:pt>
                <c:pt idx="21">
                  <c:v>26.97</c:v>
                </c:pt>
                <c:pt idx="22">
                  <c:v>77.209999999999994</c:v>
                </c:pt>
                <c:pt idx="23">
                  <c:v>85.820000000000007</c:v>
                </c:pt>
                <c:pt idx="24">
                  <c:v>87.2</c:v>
                </c:pt>
                <c:pt idx="25">
                  <c:v>96.1</c:v>
                </c:pt>
                <c:pt idx="26">
                  <c:v>76.7</c:v>
                </c:pt>
                <c:pt idx="27">
                  <c:v>56.9</c:v>
                </c:pt>
                <c:pt idx="28">
                  <c:v>91.929999999999993</c:v>
                </c:pt>
                <c:pt idx="29">
                  <c:v>80.37</c:v>
                </c:pt>
                <c:pt idx="30">
                  <c:v>11.1</c:v>
                </c:pt>
                <c:pt idx="31">
                  <c:v>57.95</c:v>
                </c:pt>
                <c:pt idx="32">
                  <c:v>84.124000000000009</c:v>
                </c:pt>
                <c:pt idx="33">
                  <c:v>75.382999999999996</c:v>
                </c:pt>
                <c:pt idx="34">
                  <c:v>56.992999999999995</c:v>
                </c:pt>
                <c:pt idx="35">
                  <c:v>82.81</c:v>
                </c:pt>
                <c:pt idx="36">
                  <c:v>77.048500000000004</c:v>
                </c:pt>
                <c:pt idx="37">
                  <c:v>76.427999999999997</c:v>
                </c:pt>
                <c:pt idx="38">
                  <c:v>63.5</c:v>
                </c:pt>
                <c:pt idx="39">
                  <c:v>41.42</c:v>
                </c:pt>
                <c:pt idx="40">
                  <c:v>114.50200000000001</c:v>
                </c:pt>
                <c:pt idx="41">
                  <c:v>27.257999999999999</c:v>
                </c:pt>
                <c:pt idx="42">
                  <c:v>45.188499999999998</c:v>
                </c:pt>
                <c:pt idx="43">
                  <c:v>72.325000000000003</c:v>
                </c:pt>
                <c:pt idx="44">
                  <c:v>47.29</c:v>
                </c:pt>
                <c:pt idx="45">
                  <c:v>49.47</c:v>
                </c:pt>
                <c:pt idx="46">
                  <c:v>63.75</c:v>
                </c:pt>
                <c:pt idx="47">
                  <c:v>69.069999999999993</c:v>
                </c:pt>
                <c:pt idx="48">
                  <c:v>59.5</c:v>
                </c:pt>
                <c:pt idx="49">
                  <c:v>37.799999999999997</c:v>
                </c:pt>
                <c:pt idx="50">
                  <c:v>55.7</c:v>
                </c:pt>
                <c:pt idx="51">
                  <c:v>72.7</c:v>
                </c:pt>
                <c:pt idx="52">
                  <c:v>98.83</c:v>
                </c:pt>
                <c:pt idx="53">
                  <c:v>106.27</c:v>
                </c:pt>
                <c:pt idx="54">
                  <c:v>71.699999999999989</c:v>
                </c:pt>
                <c:pt idx="55">
                  <c:v>69.699999999999989</c:v>
                </c:pt>
                <c:pt idx="56">
                  <c:v>70.400000000000006</c:v>
                </c:pt>
                <c:pt idx="57">
                  <c:v>68.400000000000006</c:v>
                </c:pt>
                <c:pt idx="58">
                  <c:v>50.230333333333341</c:v>
                </c:pt>
                <c:pt idx="59">
                  <c:v>117.9</c:v>
                </c:pt>
                <c:pt idx="60">
                  <c:v>107.49999999999999</c:v>
                </c:pt>
                <c:pt idx="61">
                  <c:v>66.5</c:v>
                </c:pt>
                <c:pt idx="62">
                  <c:v>29.400000000000002</c:v>
                </c:pt>
                <c:pt idx="63">
                  <c:v>32</c:v>
                </c:pt>
                <c:pt idx="64">
                  <c:v>41</c:v>
                </c:pt>
                <c:pt idx="65">
                  <c:v>26</c:v>
                </c:pt>
                <c:pt idx="66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EF-48FC-A159-B71DF4CE40A1}"/>
            </c:ext>
          </c:extLst>
        </c:ser>
        <c:ser>
          <c:idx val="3"/>
          <c:order val="3"/>
          <c:tx>
            <c:strRef>
              <c:f>DDX!$E$1</c:f>
              <c:strCache>
                <c:ptCount val="1"/>
                <c:pt idx="0">
                  <c:v>agone grande</c:v>
                </c:pt>
              </c:strCache>
            </c:strRef>
          </c:tx>
          <c:spPr>
            <a:ln w="158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DDX!$A$2:$A$68</c:f>
              <c:numCache>
                <c:formatCode>mmm\-yy</c:formatCode>
                <c:ptCount val="67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40548</c:v>
                </c:pt>
                <c:pt idx="12">
                  <c:v>40668</c:v>
                </c:pt>
                <c:pt idx="13">
                  <c:v>40727</c:v>
                </c:pt>
                <c:pt idx="14">
                  <c:v>40877</c:v>
                </c:pt>
                <c:pt idx="15">
                  <c:v>40967</c:v>
                </c:pt>
                <c:pt idx="16">
                  <c:v>41057</c:v>
                </c:pt>
                <c:pt idx="17">
                  <c:v>41116</c:v>
                </c:pt>
                <c:pt idx="18">
                  <c:v>41206</c:v>
                </c:pt>
                <c:pt idx="19">
                  <c:v>41296</c:v>
                </c:pt>
                <c:pt idx="20">
                  <c:v>41417</c:v>
                </c:pt>
                <c:pt idx="21">
                  <c:v>41507</c:v>
                </c:pt>
                <c:pt idx="22">
                  <c:v>41597</c:v>
                </c:pt>
                <c:pt idx="23">
                  <c:v>41687</c:v>
                </c:pt>
                <c:pt idx="24">
                  <c:v>41777</c:v>
                </c:pt>
                <c:pt idx="25">
                  <c:v>41867</c:v>
                </c:pt>
                <c:pt idx="26">
                  <c:v>41957</c:v>
                </c:pt>
                <c:pt idx="27">
                  <c:v>42047</c:v>
                </c:pt>
                <c:pt idx="28">
                  <c:v>42137</c:v>
                </c:pt>
                <c:pt idx="29">
                  <c:v>42227</c:v>
                </c:pt>
                <c:pt idx="30">
                  <c:v>42317</c:v>
                </c:pt>
                <c:pt idx="31">
                  <c:v>42407</c:v>
                </c:pt>
                <c:pt idx="32">
                  <c:v>42497</c:v>
                </c:pt>
                <c:pt idx="33">
                  <c:v>42587</c:v>
                </c:pt>
                <c:pt idx="34">
                  <c:v>42677</c:v>
                </c:pt>
                <c:pt idx="35">
                  <c:v>42767</c:v>
                </c:pt>
                <c:pt idx="36">
                  <c:v>42856</c:v>
                </c:pt>
                <c:pt idx="37">
                  <c:v>42948</c:v>
                </c:pt>
                <c:pt idx="38">
                  <c:v>43040</c:v>
                </c:pt>
                <c:pt idx="39">
                  <c:v>43132</c:v>
                </c:pt>
                <c:pt idx="40">
                  <c:v>43221</c:v>
                </c:pt>
                <c:pt idx="41">
                  <c:v>43313</c:v>
                </c:pt>
                <c:pt idx="42">
                  <c:v>43405</c:v>
                </c:pt>
                <c:pt idx="43">
                  <c:v>43497</c:v>
                </c:pt>
                <c:pt idx="44">
                  <c:v>43586</c:v>
                </c:pt>
                <c:pt idx="45">
                  <c:v>43678</c:v>
                </c:pt>
                <c:pt idx="46">
                  <c:v>43770</c:v>
                </c:pt>
                <c:pt idx="47">
                  <c:v>43862</c:v>
                </c:pt>
                <c:pt idx="48">
                  <c:v>43952</c:v>
                </c:pt>
                <c:pt idx="49">
                  <c:v>44044</c:v>
                </c:pt>
                <c:pt idx="50">
                  <c:v>44136</c:v>
                </c:pt>
                <c:pt idx="51">
                  <c:v>44228</c:v>
                </c:pt>
                <c:pt idx="52">
                  <c:v>44317</c:v>
                </c:pt>
                <c:pt idx="53">
                  <c:v>44409</c:v>
                </c:pt>
                <c:pt idx="54">
                  <c:v>44501</c:v>
                </c:pt>
                <c:pt idx="55">
                  <c:v>44593</c:v>
                </c:pt>
                <c:pt idx="56">
                  <c:v>44682</c:v>
                </c:pt>
                <c:pt idx="57">
                  <c:v>44774</c:v>
                </c:pt>
                <c:pt idx="58">
                  <c:v>44866</c:v>
                </c:pt>
                <c:pt idx="59">
                  <c:v>44958</c:v>
                </c:pt>
                <c:pt idx="60">
                  <c:v>45047</c:v>
                </c:pt>
                <c:pt idx="61">
                  <c:v>45139</c:v>
                </c:pt>
                <c:pt idx="62">
                  <c:v>45231</c:v>
                </c:pt>
                <c:pt idx="63">
                  <c:v>45323</c:v>
                </c:pt>
                <c:pt idx="64">
                  <c:v>45413</c:v>
                </c:pt>
                <c:pt idx="65">
                  <c:v>45505</c:v>
                </c:pt>
                <c:pt idx="66">
                  <c:v>45597</c:v>
                </c:pt>
              </c:numCache>
            </c:numRef>
          </c:cat>
          <c:val>
            <c:numRef>
              <c:f>DDX!$E$2:$E$68</c:f>
              <c:numCache>
                <c:formatCode>0</c:formatCode>
                <c:ptCount val="67"/>
                <c:pt idx="0">
                  <c:v>72</c:v>
                </c:pt>
                <c:pt idx="1">
                  <c:v>35.14</c:v>
                </c:pt>
                <c:pt idx="2">
                  <c:v>64.152999999999992</c:v>
                </c:pt>
                <c:pt idx="3">
                  <c:v>53.252000000000002</c:v>
                </c:pt>
                <c:pt idx="4">
                  <c:v>49.22</c:v>
                </c:pt>
                <c:pt idx="5">
                  <c:v>63.7</c:v>
                </c:pt>
                <c:pt idx="6">
                  <c:v>73.2</c:v>
                </c:pt>
                <c:pt idx="7">
                  <c:v>95.91</c:v>
                </c:pt>
                <c:pt idx="8">
                  <c:v>207.5</c:v>
                </c:pt>
                <c:pt idx="9">
                  <c:v>108</c:v>
                </c:pt>
                <c:pt idx="10">
                  <c:v>137.1</c:v>
                </c:pt>
                <c:pt idx="11">
                  <c:v>58</c:v>
                </c:pt>
                <c:pt idx="12">
                  <c:v>69.81</c:v>
                </c:pt>
                <c:pt idx="13">
                  <c:v>20.87</c:v>
                </c:pt>
                <c:pt idx="14">
                  <c:v>38.229999999999997</c:v>
                </c:pt>
                <c:pt idx="15">
                  <c:v>43.5</c:v>
                </c:pt>
                <c:pt idx="16">
                  <c:v>65.05</c:v>
                </c:pt>
                <c:pt idx="17">
                  <c:v>41.317142857142869</c:v>
                </c:pt>
                <c:pt idx="18">
                  <c:v>33.010000000000005</c:v>
                </c:pt>
                <c:pt idx="19">
                  <c:v>35.97</c:v>
                </c:pt>
                <c:pt idx="20">
                  <c:v>135.50000000000003</c:v>
                </c:pt>
                <c:pt idx="22">
                  <c:v>62.28</c:v>
                </c:pt>
                <c:pt idx="23">
                  <c:v>71.999999999999986</c:v>
                </c:pt>
                <c:pt idx="24">
                  <c:v>84.4</c:v>
                </c:pt>
                <c:pt idx="25">
                  <c:v>94.29</c:v>
                </c:pt>
                <c:pt idx="26">
                  <c:v>107.02999999999999</c:v>
                </c:pt>
                <c:pt idx="27">
                  <c:v>82.602999999999994</c:v>
                </c:pt>
                <c:pt idx="28">
                  <c:v>116.18</c:v>
                </c:pt>
                <c:pt idx="29">
                  <c:v>86.78</c:v>
                </c:pt>
                <c:pt idx="30">
                  <c:v>15.8</c:v>
                </c:pt>
                <c:pt idx="31">
                  <c:v>54.5</c:v>
                </c:pt>
                <c:pt idx="32">
                  <c:v>47.979000000000006</c:v>
                </c:pt>
                <c:pt idx="33">
                  <c:v>56.808</c:v>
                </c:pt>
                <c:pt idx="34">
                  <c:v>73.499000000000009</c:v>
                </c:pt>
                <c:pt idx="35">
                  <c:v>129.215</c:v>
                </c:pt>
                <c:pt idx="36">
                  <c:v>86.378500000000003</c:v>
                </c:pt>
                <c:pt idx="37">
                  <c:v>49.225499999999997</c:v>
                </c:pt>
                <c:pt idx="38">
                  <c:v>81.2</c:v>
                </c:pt>
                <c:pt idx="39">
                  <c:v>98.58</c:v>
                </c:pt>
                <c:pt idx="40">
                  <c:v>55.366500000000002</c:v>
                </c:pt>
                <c:pt idx="42">
                  <c:v>71.651499999999999</c:v>
                </c:pt>
                <c:pt idx="43">
                  <c:v>130.63049999999998</c:v>
                </c:pt>
                <c:pt idx="44">
                  <c:v>36.020000000000003</c:v>
                </c:pt>
                <c:pt idx="45">
                  <c:v>75.900000000000006</c:v>
                </c:pt>
                <c:pt idx="46">
                  <c:v>48.45</c:v>
                </c:pt>
                <c:pt idx="47">
                  <c:v>50.83</c:v>
                </c:pt>
                <c:pt idx="48">
                  <c:v>61.2</c:v>
                </c:pt>
                <c:pt idx="49">
                  <c:v>55.2</c:v>
                </c:pt>
                <c:pt idx="50">
                  <c:v>61.5</c:v>
                </c:pt>
                <c:pt idx="51">
                  <c:v>61.9</c:v>
                </c:pt>
                <c:pt idx="52">
                  <c:v>89.469999999999985</c:v>
                </c:pt>
                <c:pt idx="53">
                  <c:v>65.75</c:v>
                </c:pt>
                <c:pt idx="54">
                  <c:v>105.60000000000001</c:v>
                </c:pt>
                <c:pt idx="55">
                  <c:v>115.80000000000001</c:v>
                </c:pt>
                <c:pt idx="56">
                  <c:v>81.3</c:v>
                </c:pt>
                <c:pt idx="57">
                  <c:v>83.2</c:v>
                </c:pt>
                <c:pt idx="58">
                  <c:v>53.380999999999993</c:v>
                </c:pt>
                <c:pt idx="59">
                  <c:v>75.8</c:v>
                </c:pt>
                <c:pt idx="60">
                  <c:v>57.5</c:v>
                </c:pt>
                <c:pt idx="61">
                  <c:v>54.1</c:v>
                </c:pt>
                <c:pt idx="62">
                  <c:v>49.2</c:v>
                </c:pt>
                <c:pt idx="63">
                  <c:v>37</c:v>
                </c:pt>
                <c:pt idx="64">
                  <c:v>49</c:v>
                </c:pt>
                <c:pt idx="65">
                  <c:v>38</c:v>
                </c:pt>
                <c:pt idx="66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4EF-48FC-A159-B71DF4CE40A1}"/>
            </c:ext>
          </c:extLst>
        </c:ser>
        <c:ser>
          <c:idx val="4"/>
          <c:order val="4"/>
          <c:tx>
            <c:strRef>
              <c:f>DDX!$F$1</c:f>
              <c:strCache>
                <c:ptCount val="1"/>
                <c:pt idx="0">
                  <c:v>gardon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DDX!$A$2:$A$68</c:f>
              <c:numCache>
                <c:formatCode>mmm\-yy</c:formatCode>
                <c:ptCount val="67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40548</c:v>
                </c:pt>
                <c:pt idx="12">
                  <c:v>40668</c:v>
                </c:pt>
                <c:pt idx="13">
                  <c:v>40727</c:v>
                </c:pt>
                <c:pt idx="14">
                  <c:v>40877</c:v>
                </c:pt>
                <c:pt idx="15">
                  <c:v>40967</c:v>
                </c:pt>
                <c:pt idx="16">
                  <c:v>41057</c:v>
                </c:pt>
                <c:pt idx="17">
                  <c:v>41116</c:v>
                </c:pt>
                <c:pt idx="18">
                  <c:v>41206</c:v>
                </c:pt>
                <c:pt idx="19">
                  <c:v>41296</c:v>
                </c:pt>
                <c:pt idx="20">
                  <c:v>41417</c:v>
                </c:pt>
                <c:pt idx="21">
                  <c:v>41507</c:v>
                </c:pt>
                <c:pt idx="22">
                  <c:v>41597</c:v>
                </c:pt>
                <c:pt idx="23">
                  <c:v>41687</c:v>
                </c:pt>
                <c:pt idx="24">
                  <c:v>41777</c:v>
                </c:pt>
                <c:pt idx="25">
                  <c:v>41867</c:v>
                </c:pt>
                <c:pt idx="26">
                  <c:v>41957</c:v>
                </c:pt>
                <c:pt idx="27">
                  <c:v>42047</c:v>
                </c:pt>
                <c:pt idx="28">
                  <c:v>42137</c:v>
                </c:pt>
                <c:pt idx="29">
                  <c:v>42227</c:v>
                </c:pt>
                <c:pt idx="30">
                  <c:v>42317</c:v>
                </c:pt>
                <c:pt idx="31">
                  <c:v>42407</c:v>
                </c:pt>
                <c:pt idx="32">
                  <c:v>42497</c:v>
                </c:pt>
                <c:pt idx="33">
                  <c:v>42587</c:v>
                </c:pt>
                <c:pt idx="34">
                  <c:v>42677</c:v>
                </c:pt>
                <c:pt idx="35">
                  <c:v>42767</c:v>
                </c:pt>
                <c:pt idx="36">
                  <c:v>42856</c:v>
                </c:pt>
                <c:pt idx="37">
                  <c:v>42948</c:v>
                </c:pt>
                <c:pt idx="38">
                  <c:v>43040</c:v>
                </c:pt>
                <c:pt idx="39">
                  <c:v>43132</c:v>
                </c:pt>
                <c:pt idx="40">
                  <c:v>43221</c:v>
                </c:pt>
                <c:pt idx="41">
                  <c:v>43313</c:v>
                </c:pt>
                <c:pt idx="42">
                  <c:v>43405</c:v>
                </c:pt>
                <c:pt idx="43">
                  <c:v>43497</c:v>
                </c:pt>
                <c:pt idx="44">
                  <c:v>43586</c:v>
                </c:pt>
                <c:pt idx="45">
                  <c:v>43678</c:v>
                </c:pt>
                <c:pt idx="46">
                  <c:v>43770</c:v>
                </c:pt>
                <c:pt idx="47">
                  <c:v>43862</c:v>
                </c:pt>
                <c:pt idx="48">
                  <c:v>43952</c:v>
                </c:pt>
                <c:pt idx="49">
                  <c:v>44044</c:v>
                </c:pt>
                <c:pt idx="50">
                  <c:v>44136</c:v>
                </c:pt>
                <c:pt idx="51">
                  <c:v>44228</c:v>
                </c:pt>
                <c:pt idx="52">
                  <c:v>44317</c:v>
                </c:pt>
                <c:pt idx="53">
                  <c:v>44409</c:v>
                </c:pt>
                <c:pt idx="54">
                  <c:v>44501</c:v>
                </c:pt>
                <c:pt idx="55">
                  <c:v>44593</c:v>
                </c:pt>
                <c:pt idx="56">
                  <c:v>44682</c:v>
                </c:pt>
                <c:pt idx="57">
                  <c:v>44774</c:v>
                </c:pt>
                <c:pt idx="58">
                  <c:v>44866</c:v>
                </c:pt>
                <c:pt idx="59">
                  <c:v>44958</c:v>
                </c:pt>
                <c:pt idx="60">
                  <c:v>45047</c:v>
                </c:pt>
                <c:pt idx="61">
                  <c:v>45139</c:v>
                </c:pt>
                <c:pt idx="62">
                  <c:v>45231</c:v>
                </c:pt>
                <c:pt idx="63">
                  <c:v>45323</c:v>
                </c:pt>
                <c:pt idx="64">
                  <c:v>45413</c:v>
                </c:pt>
                <c:pt idx="65">
                  <c:v>45505</c:v>
                </c:pt>
                <c:pt idx="66">
                  <c:v>45597</c:v>
                </c:pt>
              </c:numCache>
            </c:numRef>
          </c:cat>
          <c:val>
            <c:numRef>
              <c:f>DDX!$F$2:$F$68</c:f>
              <c:numCache>
                <c:formatCode>0</c:formatCode>
                <c:ptCount val="67"/>
                <c:pt idx="0">
                  <c:v>12.530000000000001</c:v>
                </c:pt>
                <c:pt idx="1">
                  <c:v>5.7020920707321476</c:v>
                </c:pt>
                <c:pt idx="2">
                  <c:v>16.274000000000001</c:v>
                </c:pt>
                <c:pt idx="3">
                  <c:v>4.3502074999999998</c:v>
                </c:pt>
                <c:pt idx="4">
                  <c:v>7.38</c:v>
                </c:pt>
                <c:pt idx="5">
                  <c:v>3.93</c:v>
                </c:pt>
                <c:pt idx="6">
                  <c:v>6.21</c:v>
                </c:pt>
                <c:pt idx="7">
                  <c:v>7.0039999999999996</c:v>
                </c:pt>
                <c:pt idx="8">
                  <c:v>9.23</c:v>
                </c:pt>
                <c:pt idx="9">
                  <c:v>31.32</c:v>
                </c:pt>
                <c:pt idx="10">
                  <c:v>22.3</c:v>
                </c:pt>
                <c:pt idx="11">
                  <c:v>32.300000000000004</c:v>
                </c:pt>
                <c:pt idx="12">
                  <c:v>7.35</c:v>
                </c:pt>
                <c:pt idx="13">
                  <c:v>9.7499999999999982</c:v>
                </c:pt>
                <c:pt idx="14">
                  <c:v>8.7829999999999995</c:v>
                </c:pt>
                <c:pt idx="15">
                  <c:v>12.95</c:v>
                </c:pt>
                <c:pt idx="16">
                  <c:v>7.5171428571428578</c:v>
                </c:pt>
                <c:pt idx="17">
                  <c:v>8.2914285714285718</c:v>
                </c:pt>
                <c:pt idx="18">
                  <c:v>3.7200000000000006</c:v>
                </c:pt>
                <c:pt idx="19">
                  <c:v>5.24</c:v>
                </c:pt>
                <c:pt idx="20">
                  <c:v>25.900000000000002</c:v>
                </c:pt>
                <c:pt idx="21">
                  <c:v>5.5399999999999991</c:v>
                </c:pt>
                <c:pt idx="22">
                  <c:v>3.8400000000000003</c:v>
                </c:pt>
                <c:pt idx="23">
                  <c:v>16.86</c:v>
                </c:pt>
                <c:pt idx="24">
                  <c:v>6.194</c:v>
                </c:pt>
                <c:pt idx="25">
                  <c:v>15.87</c:v>
                </c:pt>
                <c:pt idx="26">
                  <c:v>6.12</c:v>
                </c:pt>
                <c:pt idx="27">
                  <c:v>5.5959999999999992</c:v>
                </c:pt>
                <c:pt idx="28">
                  <c:v>14.1</c:v>
                </c:pt>
                <c:pt idx="29">
                  <c:v>5.24</c:v>
                </c:pt>
                <c:pt idx="30">
                  <c:v>16.100000000000001</c:v>
                </c:pt>
                <c:pt idx="31">
                  <c:v>19.500000000000004</c:v>
                </c:pt>
                <c:pt idx="32">
                  <c:v>16.05</c:v>
                </c:pt>
                <c:pt idx="33">
                  <c:v>6.774</c:v>
                </c:pt>
                <c:pt idx="34">
                  <c:v>13.812999999999999</c:v>
                </c:pt>
                <c:pt idx="35">
                  <c:v>16.938000000000002</c:v>
                </c:pt>
                <c:pt idx="36">
                  <c:v>6.4720000000000004</c:v>
                </c:pt>
                <c:pt idx="37">
                  <c:v>3.8090000000000002</c:v>
                </c:pt>
                <c:pt idx="38">
                  <c:v>4.96</c:v>
                </c:pt>
                <c:pt idx="39">
                  <c:v>8.33</c:v>
                </c:pt>
                <c:pt idx="40">
                  <c:v>15.21</c:v>
                </c:pt>
                <c:pt idx="41">
                  <c:v>3.169</c:v>
                </c:pt>
                <c:pt idx="42">
                  <c:v>10.218499999999997</c:v>
                </c:pt>
                <c:pt idx="43">
                  <c:v>10.581500000000002</c:v>
                </c:pt>
                <c:pt idx="44">
                  <c:v>8.3000000000000007</c:v>
                </c:pt>
                <c:pt idx="45">
                  <c:v>10.66</c:v>
                </c:pt>
                <c:pt idx="46">
                  <c:v>10.29</c:v>
                </c:pt>
                <c:pt idx="47">
                  <c:v>11.120000000000001</c:v>
                </c:pt>
                <c:pt idx="48">
                  <c:v>6.3800000000000008</c:v>
                </c:pt>
                <c:pt idx="49">
                  <c:v>7.09</c:v>
                </c:pt>
                <c:pt idx="50">
                  <c:v>13.83</c:v>
                </c:pt>
                <c:pt idx="51">
                  <c:v>14.999999999999998</c:v>
                </c:pt>
                <c:pt idx="52">
                  <c:v>23.71</c:v>
                </c:pt>
                <c:pt idx="53">
                  <c:v>8.9600000000000009</c:v>
                </c:pt>
                <c:pt idx="54">
                  <c:v>26.599999999999998</c:v>
                </c:pt>
                <c:pt idx="55">
                  <c:v>31.605999999999998</c:v>
                </c:pt>
                <c:pt idx="56">
                  <c:v>11.009999999999998</c:v>
                </c:pt>
                <c:pt idx="57">
                  <c:v>13</c:v>
                </c:pt>
                <c:pt idx="58">
                  <c:v>10.570000000000002</c:v>
                </c:pt>
                <c:pt idx="59">
                  <c:v>7.9</c:v>
                </c:pt>
                <c:pt idx="60">
                  <c:v>4.3</c:v>
                </c:pt>
                <c:pt idx="61">
                  <c:v>10.3</c:v>
                </c:pt>
                <c:pt idx="62">
                  <c:v>13.9</c:v>
                </c:pt>
                <c:pt idx="63" formatCode="General">
                  <c:v>7.4</c:v>
                </c:pt>
                <c:pt idx="64" formatCode="General">
                  <c:v>2.7</c:v>
                </c:pt>
                <c:pt idx="65" formatCode="General">
                  <c:v>2.6</c:v>
                </c:pt>
                <c:pt idx="66" formatCode="General">
                  <c:v>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08-45A7-A9EE-22DC7A24CE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030056"/>
        <c:axId val="471030712"/>
      </c:lineChart>
      <c:dateAx>
        <c:axId val="47103005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71030712"/>
        <c:crosses val="autoZero"/>
        <c:auto val="1"/>
        <c:lblOffset val="100"/>
        <c:baseTimeUnit val="months"/>
        <c:majorUnit val="6"/>
        <c:majorTimeUnit val="months"/>
      </c:dateAx>
      <c:valAx>
        <c:axId val="471030712"/>
        <c:scaling>
          <c:orientation val="minMax"/>
          <c:max val="2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µk/kg peso umido</a:t>
                </a:r>
                <a:endParaRPr lang="it-IT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71030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7886150614194504"/>
          <c:y val="4.6712962962962977E-2"/>
          <c:w val="0.71226456520202464"/>
          <c:h val="6.69489606095300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561975</xdr:colOff>
      <xdr:row>10</xdr:row>
      <xdr:rowOff>19050</xdr:rowOff>
    </xdr:from>
    <xdr:to>
      <xdr:col>20</xdr:col>
      <xdr:colOff>511098</xdr:colOff>
      <xdr:row>24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376CBD1-1954-4529-934B-DFEA137571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</xdr:colOff>
      <xdr:row>1</xdr:row>
      <xdr:rowOff>0</xdr:rowOff>
    </xdr:from>
    <xdr:to>
      <xdr:col>21</xdr:col>
      <xdr:colOff>47708</xdr:colOff>
      <xdr:row>15</xdr:row>
      <xdr:rowOff>134088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52B367BB-6AAA-4516-9079-8210664159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66675</xdr:colOff>
      <xdr:row>3</xdr:row>
      <xdr:rowOff>149225</xdr:rowOff>
    </xdr:from>
    <xdr:to>
      <xdr:col>18</xdr:col>
      <xdr:colOff>609600</xdr:colOff>
      <xdr:row>18</xdr:row>
      <xdr:rowOff>34925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BDD1AC1-A2F3-4708-BEC9-1BEF5247AF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0.49626</cdr:x>
      <cdr:y>0.22556</cdr:y>
    </cdr:from>
    <cdr:to>
      <cdr:x>0.6453</cdr:x>
      <cdr:y>0.31425</cdr:y>
    </cdr:to>
    <cdr:sp macro="" textlink="">
      <cdr:nvSpPr>
        <cdr:cNvPr id="2" name="Fumetto: rettangolo con angoli arrotondati 1">
          <a:extLst xmlns:a="http://schemas.openxmlformats.org/drawingml/2006/main">
            <a:ext uri="{FF2B5EF4-FFF2-40B4-BE49-F238E27FC236}">
              <a16:creationId xmlns:a16="http://schemas.microsoft.com/office/drawing/2014/main" id="{205EE28C-202A-4830-84BE-0EDD3C60D0CF}"/>
            </a:ext>
          </a:extLst>
        </cdr:cNvPr>
        <cdr:cNvSpPr/>
      </cdr:nvSpPr>
      <cdr:spPr>
        <a:xfrm xmlns:a="http://schemas.openxmlformats.org/drawingml/2006/main">
          <a:off x="3426190" y="619885"/>
          <a:ext cx="1028967" cy="243735"/>
        </a:xfrm>
        <a:prstGeom xmlns:a="http://schemas.openxmlformats.org/drawingml/2006/main" prst="wedgeRoundRectCallout">
          <a:avLst>
            <a:gd name="adj1" fmla="val -9818"/>
            <a:gd name="adj2" fmla="val 88853"/>
            <a:gd name="adj3" fmla="val 16667"/>
          </a:avLst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>
              <a:lumMod val="65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it-IT" sz="900">
              <a:solidFill>
                <a:sysClr val="windowText" lastClr="000000"/>
              </a:solidFill>
            </a:rPr>
            <a:t>mag-16; 2021,7</a:t>
          </a:r>
        </a:p>
      </cdr:txBody>
    </cdr:sp>
  </cdr:relSizeAnchor>
  <cdr:relSizeAnchor xmlns:cdr="http://schemas.openxmlformats.org/drawingml/2006/chartDrawing">
    <cdr:from>
      <cdr:x>0.56074</cdr:x>
      <cdr:y>0.01629</cdr:y>
    </cdr:from>
    <cdr:to>
      <cdr:x>0.7788</cdr:x>
      <cdr:y>0.1031</cdr:y>
    </cdr:to>
    <cdr:sp macro="" textlink="">
      <cdr:nvSpPr>
        <cdr:cNvPr id="3" name="Fumetto: rettangolo con angoli arrotondati 2">
          <a:extLst xmlns:a="http://schemas.openxmlformats.org/drawingml/2006/main">
            <a:ext uri="{FF2B5EF4-FFF2-40B4-BE49-F238E27FC236}">
              <a16:creationId xmlns:a16="http://schemas.microsoft.com/office/drawing/2014/main" id="{E4121330-0EFE-427B-99AC-772FD288DF7E}"/>
            </a:ext>
          </a:extLst>
        </cdr:cNvPr>
        <cdr:cNvSpPr/>
      </cdr:nvSpPr>
      <cdr:spPr>
        <a:xfrm xmlns:a="http://schemas.openxmlformats.org/drawingml/2006/main">
          <a:off x="3871355" y="44759"/>
          <a:ext cx="1505480" cy="238568"/>
        </a:xfrm>
        <a:prstGeom xmlns:a="http://schemas.openxmlformats.org/drawingml/2006/main" prst="wedgeRoundRectCallout">
          <a:avLst>
            <a:gd name="adj1" fmla="val -27015"/>
            <a:gd name="adj2" fmla="val 108853"/>
            <a:gd name="adj3" fmla="val 16667"/>
          </a:avLst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>
              <a:lumMod val="65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it-IT" sz="900">
              <a:solidFill>
                <a:sysClr val="windowText" lastClr="000000"/>
              </a:solidFill>
            </a:rPr>
            <a:t>mag-17; 1144</a:t>
          </a:r>
        </a:p>
      </cdr:txBody>
    </cdr:sp>
  </cdr:relSizeAnchor>
  <cdr:relSizeAnchor xmlns:cdr="http://schemas.openxmlformats.org/drawingml/2006/chartDrawing">
    <cdr:from>
      <cdr:x>0.61716</cdr:x>
      <cdr:y>0.34869</cdr:y>
    </cdr:from>
    <cdr:to>
      <cdr:x>0.74055</cdr:x>
      <cdr:y>0.43718</cdr:y>
    </cdr:to>
    <cdr:sp macro="" textlink="">
      <cdr:nvSpPr>
        <cdr:cNvPr id="5" name="Fumetto: rettangolo con angoli arrotondati 4">
          <a:extLst xmlns:a="http://schemas.openxmlformats.org/drawingml/2006/main">
            <a:ext uri="{FF2B5EF4-FFF2-40B4-BE49-F238E27FC236}">
              <a16:creationId xmlns:a16="http://schemas.microsoft.com/office/drawing/2014/main" id="{4C7EB52E-2047-48A3-A5B5-66EDC7C5E60B}"/>
            </a:ext>
          </a:extLst>
        </cdr:cNvPr>
        <cdr:cNvSpPr/>
      </cdr:nvSpPr>
      <cdr:spPr>
        <a:xfrm xmlns:a="http://schemas.openxmlformats.org/drawingml/2006/main">
          <a:off x="4260840" y="958246"/>
          <a:ext cx="851881" cy="243185"/>
        </a:xfrm>
        <a:prstGeom xmlns:a="http://schemas.openxmlformats.org/drawingml/2006/main" prst="wedgeRoundRectCallout">
          <a:avLst>
            <a:gd name="adj1" fmla="val -8563"/>
            <a:gd name="adj2" fmla="val 113577"/>
            <a:gd name="adj3" fmla="val 16667"/>
          </a:avLst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>
              <a:lumMod val="65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it-IT" sz="900">
              <a:solidFill>
                <a:sysClr val="windowText" lastClr="000000"/>
              </a:solidFill>
            </a:rPr>
            <a:t>mag-18; 660</a:t>
          </a:r>
        </a:p>
      </cdr:txBody>
    </cdr:sp>
  </cdr:relSizeAnchor>
  <cdr:relSizeAnchor xmlns:cdr="http://schemas.openxmlformats.org/drawingml/2006/chartDrawing">
    <cdr:from>
      <cdr:x>0.38739</cdr:x>
      <cdr:y>0</cdr:y>
    </cdr:from>
    <cdr:to>
      <cdr:x>0.53675</cdr:x>
      <cdr:y>0.08912</cdr:y>
    </cdr:to>
    <cdr:sp macro="" textlink="">
      <cdr:nvSpPr>
        <cdr:cNvPr id="6" name="Fumetto: rettangolo con angoli arrotondati 5">
          <a:extLst xmlns:a="http://schemas.openxmlformats.org/drawingml/2006/main">
            <a:ext uri="{FF2B5EF4-FFF2-40B4-BE49-F238E27FC236}">
              <a16:creationId xmlns:a16="http://schemas.microsoft.com/office/drawing/2014/main" id="{7C6B9943-8E05-4EBD-88F2-2C704C112998}"/>
            </a:ext>
          </a:extLst>
        </cdr:cNvPr>
        <cdr:cNvSpPr/>
      </cdr:nvSpPr>
      <cdr:spPr>
        <a:xfrm xmlns:a="http://schemas.openxmlformats.org/drawingml/2006/main">
          <a:off x="2674547" y="0"/>
          <a:ext cx="1031176" cy="244917"/>
        </a:xfrm>
        <a:prstGeom xmlns:a="http://schemas.openxmlformats.org/drawingml/2006/main" prst="wedgeRoundRectCallout">
          <a:avLst>
            <a:gd name="adj1" fmla="val 22964"/>
            <a:gd name="adj2" fmla="val 123918"/>
            <a:gd name="adj3" fmla="val 16667"/>
          </a:avLst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>
              <a:lumMod val="65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it-IT" sz="900">
              <a:solidFill>
                <a:sysClr val="windowText" lastClr="000000"/>
              </a:solidFill>
            </a:rPr>
            <a:t>mag-15; 1325,1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12</xdr:col>
      <xdr:colOff>561975</xdr:colOff>
      <xdr:row>15</xdr:row>
      <xdr:rowOff>14287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E2EC0B6-B32D-4ED9-AF0E-5FD06B78FA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1</xdr:row>
      <xdr:rowOff>180975</xdr:rowOff>
    </xdr:from>
    <xdr:to>
      <xdr:col>14</xdr:col>
      <xdr:colOff>466725</xdr:colOff>
      <xdr:row>16</xdr:row>
      <xdr:rowOff>66675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6C9D2894-9D5E-41A8-8295-F436FE29D6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19</xdr:col>
      <xdr:colOff>247375</xdr:colOff>
      <xdr:row>16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A991053-19D8-4B51-BF46-4085183D82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123825</xdr:colOff>
      <xdr:row>2</xdr:row>
      <xdr:rowOff>19050</xdr:rowOff>
    </xdr:from>
    <xdr:to>
      <xdr:col>16</xdr:col>
      <xdr:colOff>558165</xdr:colOff>
      <xdr:row>16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EBA28F3-385D-4CB8-8CE4-4863AB4DCE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571498</xdr:colOff>
      <xdr:row>3</xdr:row>
      <xdr:rowOff>126999</xdr:rowOff>
    </xdr:from>
    <xdr:to>
      <xdr:col>22</xdr:col>
      <xdr:colOff>198110</xdr:colOff>
      <xdr:row>21</xdr:row>
      <xdr:rowOff>97274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ECF17B0-4D79-428E-A6BA-0D50172FA3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95"/>
  <sheetViews>
    <sheetView zoomScale="126" zoomScaleNormal="126" workbookViewId="0">
      <pane xSplit="1" ySplit="1" topLeftCell="B56" activePane="bottomRight" state="frozen"/>
      <selection pane="topRight" activeCell="B1" sqref="B1"/>
      <selection pane="bottomLeft" activeCell="A2" sqref="A2"/>
      <selection pane="bottomRight" activeCell="A68" sqref="A68"/>
    </sheetView>
  </sheetViews>
  <sheetFormatPr defaultColWidth="8.77734375" defaultRowHeight="15.05" x14ac:dyDescent="0.3"/>
  <cols>
    <col min="2" max="2" width="11.77734375" style="3" customWidth="1"/>
    <col min="3" max="3" width="18.109375" style="4" customWidth="1"/>
    <col min="4" max="4" width="16.109375" style="4" customWidth="1"/>
    <col min="5" max="5" width="16" style="4" customWidth="1"/>
    <col min="6" max="7" width="13.109375" style="4" customWidth="1"/>
    <col min="9" max="9" width="16.109375" customWidth="1"/>
    <col min="12" max="12" width="10.44140625" bestFit="1" customWidth="1"/>
    <col min="13" max="13" width="18.44140625" customWidth="1"/>
  </cols>
  <sheetData>
    <row r="1" spans="1:9" x14ac:dyDescent="0.3">
      <c r="B1" s="3" t="s">
        <v>0</v>
      </c>
      <c r="C1" s="4" t="s">
        <v>1</v>
      </c>
      <c r="D1" s="4" t="s">
        <v>2</v>
      </c>
      <c r="E1" s="4" t="s">
        <v>3</v>
      </c>
      <c r="F1" s="4" t="s">
        <v>5</v>
      </c>
      <c r="G1" s="1" t="s">
        <v>4</v>
      </c>
      <c r="H1" s="27" t="s">
        <v>20</v>
      </c>
      <c r="I1" s="4"/>
    </row>
    <row r="2" spans="1:9" x14ac:dyDescent="0.3">
      <c r="A2" s="1">
        <v>39527</v>
      </c>
      <c r="C2" s="15"/>
      <c r="D2" s="4">
        <v>100.50435352500001</v>
      </c>
      <c r="F2" s="4">
        <v>147.17463600000002</v>
      </c>
      <c r="H2" s="7">
        <v>80.131743999999998</v>
      </c>
      <c r="I2" s="9"/>
    </row>
    <row r="3" spans="1:9" x14ac:dyDescent="0.3">
      <c r="A3" s="1">
        <v>39617</v>
      </c>
      <c r="C3" s="15">
        <v>75.685000000000002</v>
      </c>
      <c r="D3" s="4">
        <v>92.20214666666665</v>
      </c>
      <c r="F3" s="4">
        <v>184.70352</v>
      </c>
      <c r="H3" s="7">
        <v>86.641203333333323</v>
      </c>
      <c r="I3" s="9"/>
    </row>
    <row r="4" spans="1:9" x14ac:dyDescent="0.3">
      <c r="A4" s="1">
        <v>39707</v>
      </c>
      <c r="C4" s="15">
        <v>67.640499999999989</v>
      </c>
      <c r="D4" s="4">
        <v>103.92901999999999</v>
      </c>
      <c r="F4" s="4">
        <v>202.41144</v>
      </c>
      <c r="H4" s="7">
        <v>85.447389999999999</v>
      </c>
      <c r="I4" s="9"/>
    </row>
    <row r="5" spans="1:9" x14ac:dyDescent="0.3">
      <c r="A5" s="1">
        <v>39797</v>
      </c>
      <c r="C5"/>
      <c r="D5" s="4">
        <v>86.354600000000005</v>
      </c>
      <c r="F5" s="4">
        <v>162.80304000000001</v>
      </c>
      <c r="H5" s="7">
        <v>81.498400000000004</v>
      </c>
      <c r="I5" s="9"/>
    </row>
    <row r="6" spans="1:9" x14ac:dyDescent="0.3">
      <c r="A6" s="1">
        <v>39887</v>
      </c>
      <c r="C6"/>
      <c r="D6" s="4">
        <v>118.74079</v>
      </c>
      <c r="F6" s="4">
        <v>251.68283333333335</v>
      </c>
      <c r="H6" s="7">
        <v>110.06979999999999</v>
      </c>
      <c r="I6" s="9"/>
    </row>
    <row r="7" spans="1:9" x14ac:dyDescent="0.3">
      <c r="A7" s="1">
        <v>39977</v>
      </c>
      <c r="C7" s="15">
        <v>173.43100000000001</v>
      </c>
      <c r="D7" s="4">
        <v>83.826679999999996</v>
      </c>
      <c r="F7" s="4">
        <v>169.09075333333334</v>
      </c>
      <c r="H7" s="7">
        <v>62.726986666666662</v>
      </c>
      <c r="I7" s="9"/>
    </row>
    <row r="8" spans="1:9" x14ac:dyDescent="0.3">
      <c r="A8" s="1">
        <v>40087</v>
      </c>
      <c r="C8" s="15">
        <v>96.876999999999995</v>
      </c>
      <c r="D8" s="4">
        <v>88.300603333333342</v>
      </c>
      <c r="F8" s="4">
        <v>195.75823999999997</v>
      </c>
      <c r="H8" s="7">
        <v>101.98041000000001</v>
      </c>
      <c r="I8" s="9"/>
    </row>
    <row r="9" spans="1:9" x14ac:dyDescent="0.3">
      <c r="A9" s="1">
        <v>40157</v>
      </c>
      <c r="C9"/>
      <c r="D9" s="4">
        <v>99.668000000000021</v>
      </c>
      <c r="F9" s="4">
        <v>184.22984666666667</v>
      </c>
      <c r="H9" s="7">
        <v>147.15686666666667</v>
      </c>
      <c r="I9" s="9"/>
    </row>
    <row r="10" spans="1:9" x14ac:dyDescent="0.3">
      <c r="A10" s="1">
        <v>40269</v>
      </c>
      <c r="C10"/>
      <c r="D10" s="4">
        <v>110.0134</v>
      </c>
      <c r="F10" s="4">
        <v>148.62681000000003</v>
      </c>
      <c r="H10" s="7">
        <v>84.643799999999985</v>
      </c>
      <c r="I10" s="9"/>
    </row>
    <row r="11" spans="1:9" x14ac:dyDescent="0.3">
      <c r="A11" s="1">
        <v>40360</v>
      </c>
      <c r="C11" s="15">
        <v>133.98999999999998</v>
      </c>
      <c r="D11" s="4">
        <v>106.07033333333334</v>
      </c>
      <c r="F11" s="4">
        <v>266.18274999999994</v>
      </c>
      <c r="H11" s="7">
        <v>121.97080000000001</v>
      </c>
      <c r="I11" s="9"/>
    </row>
    <row r="12" spans="1:9" x14ac:dyDescent="0.3">
      <c r="A12" s="1">
        <v>40483</v>
      </c>
      <c r="C12" s="15">
        <v>70.24366666666667</v>
      </c>
      <c r="D12" s="4">
        <v>95.901259999999994</v>
      </c>
      <c r="F12" s="4">
        <v>192.81932999999998</v>
      </c>
      <c r="H12" s="7">
        <v>71.876746666666662</v>
      </c>
      <c r="I12" s="9"/>
    </row>
    <row r="13" spans="1:9" x14ac:dyDescent="0.3">
      <c r="A13" s="1">
        <v>40544</v>
      </c>
      <c r="C13"/>
      <c r="D13" s="4">
        <v>113.26455</v>
      </c>
      <c r="F13" s="4">
        <v>238.7703333333333</v>
      </c>
      <c r="H13" s="7">
        <v>130.01589999999999</v>
      </c>
      <c r="I13" s="9"/>
    </row>
    <row r="14" spans="1:9" x14ac:dyDescent="0.3">
      <c r="A14" s="1">
        <v>40664</v>
      </c>
      <c r="C14"/>
      <c r="D14" s="4">
        <v>50.783625000000001</v>
      </c>
      <c r="F14" s="4">
        <v>169.36992000000001</v>
      </c>
      <c r="H14" s="7">
        <v>93.688936666666663</v>
      </c>
      <c r="I14" s="9"/>
    </row>
    <row r="15" spans="1:9" x14ac:dyDescent="0.3">
      <c r="A15" s="1">
        <v>40725</v>
      </c>
      <c r="C15" s="15">
        <v>51.595333333333336</v>
      </c>
      <c r="D15" s="4">
        <v>125.28308333333332</v>
      </c>
      <c r="F15" s="4">
        <v>191.59663333333333</v>
      </c>
      <c r="H15" s="7">
        <v>58.977999999999994</v>
      </c>
      <c r="I15" s="9"/>
    </row>
    <row r="16" spans="1:9" x14ac:dyDescent="0.3">
      <c r="A16" s="1">
        <v>40848</v>
      </c>
      <c r="C16" s="15">
        <v>79.421333333333337</v>
      </c>
      <c r="D16" s="4">
        <v>84.116600000000005</v>
      </c>
      <c r="F16" s="4">
        <v>121.17</v>
      </c>
      <c r="H16" s="7">
        <v>70.396266666666662</v>
      </c>
      <c r="I16" s="9"/>
    </row>
    <row r="17" spans="1:9" x14ac:dyDescent="0.3">
      <c r="A17" s="1">
        <v>40940</v>
      </c>
      <c r="C17"/>
      <c r="D17" s="4">
        <v>108.85944666666668</v>
      </c>
      <c r="F17" s="4">
        <v>208.96672999999998</v>
      </c>
      <c r="H17" s="7">
        <v>85.060400000000001</v>
      </c>
      <c r="I17" s="9"/>
    </row>
    <row r="18" spans="1:9" x14ac:dyDescent="0.3">
      <c r="A18" s="1">
        <v>41030</v>
      </c>
      <c r="C18"/>
      <c r="D18" s="4">
        <v>159.86119333333335</v>
      </c>
      <c r="F18" s="4">
        <v>230.83808333333334</v>
      </c>
      <c r="H18" s="7">
        <v>68.885466666666673</v>
      </c>
      <c r="I18" s="9"/>
    </row>
    <row r="19" spans="1:9" x14ac:dyDescent="0.3">
      <c r="A19" s="1">
        <v>41091</v>
      </c>
      <c r="C19" s="15">
        <v>141.09566666666669</v>
      </c>
      <c r="D19" s="4">
        <v>87.014800000000008</v>
      </c>
      <c r="F19" s="4">
        <v>150.81613666666667</v>
      </c>
      <c r="H19" s="7">
        <v>54.315509999999989</v>
      </c>
      <c r="I19" s="9"/>
    </row>
    <row r="20" spans="1:9" x14ac:dyDescent="0.3">
      <c r="A20" s="1">
        <v>41183</v>
      </c>
      <c r="C20" s="15">
        <v>78.822666666666663</v>
      </c>
      <c r="D20" s="4">
        <v>77.169519999999977</v>
      </c>
      <c r="F20" s="4">
        <v>169.05851000000001</v>
      </c>
      <c r="H20" s="7">
        <v>56.081580000000002</v>
      </c>
      <c r="I20" s="9"/>
    </row>
    <row r="21" spans="1:9" x14ac:dyDescent="0.3">
      <c r="A21" s="1">
        <v>41275</v>
      </c>
      <c r="C21"/>
      <c r="D21" s="4">
        <v>88.418746666666664</v>
      </c>
      <c r="F21" s="4">
        <v>109.76894866666669</v>
      </c>
      <c r="H21" s="7">
        <v>78.859902000000005</v>
      </c>
      <c r="I21" s="9"/>
    </row>
    <row r="22" spans="1:9" x14ac:dyDescent="0.3">
      <c r="A22" s="1">
        <v>41334</v>
      </c>
      <c r="C22"/>
      <c r="D22" s="4">
        <v>105.17296742829366</v>
      </c>
      <c r="E22" s="4">
        <v>86.301601086414664</v>
      </c>
      <c r="F22" s="4">
        <v>80.575536385377518</v>
      </c>
      <c r="G22" s="4">
        <v>165.30408446327687</v>
      </c>
      <c r="H22" s="7">
        <v>69.41914414103006</v>
      </c>
      <c r="I22" s="9"/>
    </row>
    <row r="23" spans="1:9" x14ac:dyDescent="0.3">
      <c r="A23" s="1">
        <v>41456</v>
      </c>
      <c r="C23" s="4">
        <v>188.31699999999998</v>
      </c>
      <c r="D23" s="4">
        <v>64.455973988167898</v>
      </c>
      <c r="E23" s="4">
        <v>68.013778705219138</v>
      </c>
      <c r="F23" s="4">
        <v>72.426948325163394</v>
      </c>
      <c r="G23"/>
      <c r="H23" s="7">
        <v>102.8417766773954</v>
      </c>
      <c r="I23" s="9"/>
    </row>
    <row r="24" spans="1:9" x14ac:dyDescent="0.3">
      <c r="A24" s="1">
        <v>41548</v>
      </c>
      <c r="C24"/>
      <c r="D24" s="4">
        <v>58.973370713781591</v>
      </c>
      <c r="E24"/>
      <c r="F24" s="4">
        <v>123.16205570616064</v>
      </c>
      <c r="G24" s="4">
        <v>129.86187179153094</v>
      </c>
      <c r="H24" s="7">
        <v>66.748826291079808</v>
      </c>
      <c r="I24" s="9"/>
    </row>
    <row r="25" spans="1:9" x14ac:dyDescent="0.3">
      <c r="A25" s="8">
        <v>41640</v>
      </c>
      <c r="C25"/>
      <c r="D25" s="4">
        <v>99.712253333333337</v>
      </c>
      <c r="E25" s="4">
        <v>85.422186666666661</v>
      </c>
      <c r="F25" s="4">
        <v>170.59362666666667</v>
      </c>
      <c r="G25" s="4">
        <v>185.26469333333335</v>
      </c>
      <c r="H25" s="7">
        <v>65.247077005799426</v>
      </c>
      <c r="I25" s="9"/>
    </row>
    <row r="26" spans="1:9" x14ac:dyDescent="0.3">
      <c r="A26" s="1">
        <v>41699</v>
      </c>
      <c r="C26"/>
      <c r="D26" s="4">
        <v>85.148056722465071</v>
      </c>
      <c r="E26" s="4">
        <v>82.428041373196081</v>
      </c>
      <c r="F26" s="4">
        <v>139.58621852004475</v>
      </c>
      <c r="G26" s="4">
        <v>165.79966820276496</v>
      </c>
      <c r="H26" s="7">
        <v>61.540920083391242</v>
      </c>
      <c r="I26" s="9"/>
    </row>
    <row r="27" spans="1:9" x14ac:dyDescent="0.3">
      <c r="A27" s="1">
        <v>41760</v>
      </c>
      <c r="B27" s="3">
        <v>70</v>
      </c>
      <c r="C27"/>
      <c r="D27"/>
      <c r="E27"/>
      <c r="F27"/>
      <c r="G27"/>
      <c r="H27" s="7"/>
      <c r="I27" s="9"/>
    </row>
    <row r="28" spans="1:9" x14ac:dyDescent="0.3">
      <c r="A28" s="1">
        <v>41821</v>
      </c>
      <c r="B28" s="3">
        <v>90</v>
      </c>
      <c r="C28"/>
      <c r="D28" s="4">
        <v>61.692415275994868</v>
      </c>
      <c r="E28" s="4">
        <v>84.67029951690823</v>
      </c>
      <c r="F28" s="4">
        <v>180.4164416028932</v>
      </c>
      <c r="G28" s="4">
        <v>183.54255226193936</v>
      </c>
      <c r="H28" s="7">
        <v>124.45343416634792</v>
      </c>
      <c r="I28" s="9"/>
    </row>
    <row r="29" spans="1:9" x14ac:dyDescent="0.3">
      <c r="A29" s="1">
        <v>41913</v>
      </c>
      <c r="B29" s="3">
        <v>90</v>
      </c>
      <c r="C29"/>
      <c r="D29" s="4">
        <v>86.07672099785735</v>
      </c>
      <c r="E29" s="4">
        <v>76.474171981132073</v>
      </c>
      <c r="F29" s="4">
        <v>205.21957725423408</v>
      </c>
      <c r="G29" s="4">
        <v>248.69203911696357</v>
      </c>
      <c r="H29" s="7">
        <v>49.791695611577971</v>
      </c>
      <c r="I29" s="9"/>
    </row>
    <row r="30" spans="1:9" x14ac:dyDescent="0.3">
      <c r="A30" s="1">
        <v>42005</v>
      </c>
      <c r="B30" s="3">
        <v>120</v>
      </c>
      <c r="C30"/>
      <c r="D30" s="4">
        <v>84.668313022700119</v>
      </c>
      <c r="E30" s="4">
        <v>72.929501407903658</v>
      </c>
      <c r="F30" s="4">
        <v>198.09162580603356</v>
      </c>
      <c r="G30" s="4">
        <v>248.53516561762393</v>
      </c>
      <c r="H30" s="7">
        <v>50.416647513771842</v>
      </c>
      <c r="I30" s="9"/>
    </row>
    <row r="31" spans="1:9" x14ac:dyDescent="0.3">
      <c r="A31" s="1">
        <v>42064</v>
      </c>
      <c r="C31"/>
      <c r="D31" s="4">
        <v>105.26818094949697</v>
      </c>
      <c r="E31" s="4">
        <v>103.60689275329904</v>
      </c>
      <c r="F31" s="4">
        <v>141.97329289940828</v>
      </c>
      <c r="G31" s="4">
        <v>168.03838082880003</v>
      </c>
      <c r="H31" s="7">
        <v>77.033672823219007</v>
      </c>
      <c r="I31" s="9"/>
    </row>
    <row r="32" spans="1:9" x14ac:dyDescent="0.3">
      <c r="A32" s="1">
        <v>42186</v>
      </c>
      <c r="C32"/>
      <c r="D32" s="4">
        <v>79.932083333333352</v>
      </c>
      <c r="E32" s="4">
        <v>60.852219999999988</v>
      </c>
      <c r="F32" s="4">
        <v>146.50568000000001</v>
      </c>
      <c r="G32" s="4">
        <v>210.75268</v>
      </c>
      <c r="H32" s="7">
        <v>70.61866666666667</v>
      </c>
      <c r="I32" s="9"/>
    </row>
    <row r="33" spans="1:15" x14ac:dyDescent="0.3">
      <c r="A33" s="1">
        <v>42278</v>
      </c>
      <c r="C33"/>
      <c r="D33" s="4">
        <v>96.139173838717284</v>
      </c>
      <c r="E33" s="4">
        <v>71.072160804020115</v>
      </c>
      <c r="F33"/>
      <c r="G33"/>
      <c r="H33" s="7">
        <v>79.707935597786502</v>
      </c>
      <c r="I33" s="9"/>
    </row>
    <row r="34" spans="1:15" x14ac:dyDescent="0.3">
      <c r="A34" s="1">
        <v>42370</v>
      </c>
      <c r="C34"/>
      <c r="D34" s="4">
        <v>69.332128816690215</v>
      </c>
      <c r="E34" s="4">
        <v>95.300674506539025</v>
      </c>
      <c r="F34" s="4">
        <v>160.99997333333334</v>
      </c>
      <c r="G34" s="4">
        <v>234.73599999999996</v>
      </c>
      <c r="H34" s="7">
        <v>85.422592085006684</v>
      </c>
      <c r="I34" s="9"/>
    </row>
    <row r="35" spans="1:15" x14ac:dyDescent="0.3">
      <c r="A35" s="1">
        <v>42491</v>
      </c>
      <c r="B35" s="3">
        <v>60</v>
      </c>
      <c r="C35" s="4">
        <v>82</v>
      </c>
      <c r="D35"/>
      <c r="F35"/>
      <c r="G35"/>
      <c r="H35" s="7" t="e">
        <v>#N/A</v>
      </c>
      <c r="I35" s="9"/>
    </row>
    <row r="36" spans="1:15" x14ac:dyDescent="0.3">
      <c r="A36" s="1">
        <v>42522</v>
      </c>
      <c r="C36"/>
      <c r="D36" s="4">
        <v>95.334157352085882</v>
      </c>
      <c r="F36" s="4">
        <v>122.97474149221686</v>
      </c>
      <c r="G36" s="4">
        <v>121.84514143484625</v>
      </c>
      <c r="H36" s="7">
        <v>56.914761917206768</v>
      </c>
      <c r="I36" s="9"/>
    </row>
    <row r="37" spans="1:15" x14ac:dyDescent="0.3">
      <c r="A37" s="1">
        <v>42587</v>
      </c>
      <c r="B37" s="3">
        <v>80</v>
      </c>
      <c r="C37"/>
      <c r="D37" s="4">
        <v>44.539535590599868</v>
      </c>
      <c r="F37" s="4">
        <v>128.78074033837936</v>
      </c>
      <c r="G37" s="4">
        <v>142.46981023393479</v>
      </c>
      <c r="H37" s="7">
        <v>80.328446440912231</v>
      </c>
      <c r="I37" s="9"/>
      <c r="L37" s="9"/>
    </row>
    <row r="38" spans="1:15" x14ac:dyDescent="0.3">
      <c r="A38" s="1">
        <v>42677</v>
      </c>
      <c r="B38" s="3">
        <v>190</v>
      </c>
      <c r="C38"/>
      <c r="D38" s="4">
        <v>36.972769909014168</v>
      </c>
      <c r="F38" s="4">
        <v>89.673599252879526</v>
      </c>
      <c r="G38" s="4">
        <v>275.39871166370637</v>
      </c>
      <c r="H38" s="7">
        <v>68.288758315604639</v>
      </c>
      <c r="I38" s="9"/>
      <c r="L38" s="9"/>
    </row>
    <row r="39" spans="1:15" x14ac:dyDescent="0.3">
      <c r="A39" s="1">
        <v>42767</v>
      </c>
      <c r="B39" s="3">
        <v>150</v>
      </c>
      <c r="C39"/>
      <c r="D39" s="4">
        <v>58.726435119168883</v>
      </c>
      <c r="F39" s="4">
        <v>117.99832690825014</v>
      </c>
      <c r="G39" s="4">
        <v>106.39464926590547</v>
      </c>
      <c r="H39" s="7">
        <v>89.691777949192641</v>
      </c>
      <c r="I39" s="9"/>
      <c r="L39" s="9"/>
    </row>
    <row r="40" spans="1:15" x14ac:dyDescent="0.3">
      <c r="A40" s="1">
        <v>42856</v>
      </c>
      <c r="B40" s="3">
        <v>85</v>
      </c>
      <c r="C40" s="4">
        <v>70</v>
      </c>
      <c r="D40" s="4">
        <v>80</v>
      </c>
      <c r="F40" s="4">
        <v>110</v>
      </c>
      <c r="G40" s="4">
        <v>210</v>
      </c>
      <c r="H40" s="7">
        <v>54.644281333965537</v>
      </c>
      <c r="I40" s="9"/>
      <c r="L40" s="9"/>
    </row>
    <row r="41" spans="1:15" x14ac:dyDescent="0.3">
      <c r="A41" s="1">
        <v>42948</v>
      </c>
      <c r="B41" s="3">
        <v>55</v>
      </c>
      <c r="C41"/>
      <c r="D41" s="4">
        <v>90</v>
      </c>
      <c r="F41" s="4">
        <v>120</v>
      </c>
      <c r="G41" s="4">
        <v>120</v>
      </c>
      <c r="H41" s="7">
        <v>42.038943922114044</v>
      </c>
      <c r="I41" s="9"/>
    </row>
    <row r="42" spans="1:15" x14ac:dyDescent="0.3">
      <c r="A42" s="1">
        <v>43040</v>
      </c>
      <c r="B42" s="3">
        <v>82</v>
      </c>
      <c r="C42"/>
      <c r="D42" s="4">
        <v>60</v>
      </c>
      <c r="F42" s="4">
        <v>100</v>
      </c>
      <c r="G42" s="4">
        <v>140</v>
      </c>
      <c r="H42" s="7">
        <v>67.281197799449856</v>
      </c>
      <c r="I42" s="9"/>
    </row>
    <row r="43" spans="1:15" x14ac:dyDescent="0.3">
      <c r="A43" s="1">
        <v>43132</v>
      </c>
      <c r="B43" s="3">
        <v>175</v>
      </c>
      <c r="C43"/>
      <c r="D43" s="4">
        <v>70</v>
      </c>
      <c r="F43" s="4">
        <v>160</v>
      </c>
      <c r="G43" s="4">
        <v>130</v>
      </c>
      <c r="H43" s="7">
        <v>81.655195246114218</v>
      </c>
      <c r="I43" s="9"/>
    </row>
    <row r="44" spans="1:15" x14ac:dyDescent="0.3">
      <c r="A44" s="1">
        <v>43221</v>
      </c>
      <c r="B44" s="3">
        <v>70</v>
      </c>
      <c r="C44" s="4">
        <v>82</v>
      </c>
      <c r="D44" s="4">
        <v>75</v>
      </c>
      <c r="F44" s="4">
        <v>143</v>
      </c>
      <c r="G44" s="4">
        <v>129</v>
      </c>
      <c r="H44" s="7">
        <v>68.317049405969286</v>
      </c>
      <c r="I44" s="9"/>
    </row>
    <row r="45" spans="1:15" x14ac:dyDescent="0.3">
      <c r="A45" s="1">
        <v>43313</v>
      </c>
      <c r="B45" s="3">
        <v>53</v>
      </c>
      <c r="C45"/>
      <c r="D45" s="4">
        <v>69</v>
      </c>
      <c r="F45" s="4">
        <v>77</v>
      </c>
      <c r="G45"/>
      <c r="H45" s="7">
        <v>36.391038893953208</v>
      </c>
      <c r="I45" s="9"/>
      <c r="L45" s="9"/>
      <c r="M45" s="2"/>
      <c r="N45" s="2"/>
      <c r="O45" s="2"/>
    </row>
    <row r="46" spans="1:15" x14ac:dyDescent="0.3">
      <c r="A46" s="1">
        <v>43405</v>
      </c>
      <c r="B46" s="3">
        <v>72</v>
      </c>
      <c r="C46"/>
      <c r="D46" s="4">
        <v>57</v>
      </c>
      <c r="F46" s="4">
        <v>81</v>
      </c>
      <c r="G46" s="4">
        <v>138</v>
      </c>
      <c r="H46" s="7">
        <v>55.577795907180736</v>
      </c>
      <c r="I46" s="9"/>
      <c r="L46" s="9"/>
      <c r="M46" s="2"/>
      <c r="N46" s="2"/>
      <c r="O46" s="2"/>
    </row>
    <row r="47" spans="1:15" x14ac:dyDescent="0.3">
      <c r="A47" s="1">
        <v>43497</v>
      </c>
      <c r="B47" s="3">
        <v>131</v>
      </c>
      <c r="C47"/>
      <c r="D47" s="4">
        <v>59</v>
      </c>
      <c r="F47" s="4">
        <v>82</v>
      </c>
      <c r="G47" s="4">
        <v>141</v>
      </c>
      <c r="H47" s="7">
        <v>70.350216599999996</v>
      </c>
      <c r="I47" s="9"/>
      <c r="L47" s="9"/>
      <c r="M47" s="2"/>
      <c r="N47" s="2"/>
      <c r="O47" s="2"/>
    </row>
    <row r="48" spans="1:15" x14ac:dyDescent="0.3">
      <c r="A48" s="1">
        <v>43586</v>
      </c>
      <c r="B48" s="3">
        <v>102</v>
      </c>
      <c r="C48" s="3">
        <v>61</v>
      </c>
      <c r="D48" s="3">
        <v>52</v>
      </c>
      <c r="E48" s="3"/>
      <c r="F48" s="3">
        <v>46</v>
      </c>
      <c r="G48" s="3">
        <v>187</v>
      </c>
      <c r="H48" s="7">
        <v>87.100976190476231</v>
      </c>
      <c r="I48" s="9"/>
      <c r="L48" s="9"/>
      <c r="M48" s="2"/>
      <c r="N48" s="2"/>
      <c r="O48" s="2"/>
    </row>
    <row r="49" spans="1:15" x14ac:dyDescent="0.3">
      <c r="A49" s="1">
        <v>43678</v>
      </c>
      <c r="B49" s="3">
        <v>49</v>
      </c>
      <c r="C49"/>
      <c r="D49" s="3">
        <v>59</v>
      </c>
      <c r="E49" s="3"/>
      <c r="F49" s="3">
        <v>69</v>
      </c>
      <c r="G49" s="3">
        <v>148</v>
      </c>
      <c r="H49" s="7">
        <v>81.106987131147548</v>
      </c>
      <c r="I49" s="9"/>
      <c r="M49" s="2"/>
      <c r="N49" s="2"/>
      <c r="O49" s="2"/>
    </row>
    <row r="50" spans="1:15" x14ac:dyDescent="0.3">
      <c r="A50" s="1">
        <v>43770</v>
      </c>
      <c r="B50" s="3">
        <v>97</v>
      </c>
      <c r="C50"/>
      <c r="D50" s="3">
        <v>64</v>
      </c>
      <c r="E50" s="3"/>
      <c r="F50" s="3">
        <v>142</v>
      </c>
      <c r="G50" s="3">
        <v>173</v>
      </c>
      <c r="H50" s="7">
        <v>78.082308478038811</v>
      </c>
      <c r="I50" s="9"/>
    </row>
    <row r="51" spans="1:15" x14ac:dyDescent="0.3">
      <c r="A51" s="1">
        <v>43862</v>
      </c>
      <c r="B51" s="3">
        <v>152</v>
      </c>
      <c r="C51"/>
      <c r="D51" s="3">
        <v>45</v>
      </c>
      <c r="E51" s="3"/>
      <c r="F51" s="3">
        <v>142</v>
      </c>
      <c r="G51" s="3">
        <v>177</v>
      </c>
      <c r="H51" s="7">
        <v>187.31998770270269</v>
      </c>
      <c r="I51" s="9"/>
    </row>
    <row r="52" spans="1:15" x14ac:dyDescent="0.3">
      <c r="A52" s="1">
        <v>43952</v>
      </c>
      <c r="B52" s="7">
        <v>52.250000000000007</v>
      </c>
      <c r="C52" s="4">
        <v>35.387500000000003</v>
      </c>
      <c r="D52" s="7">
        <v>107.58774259448411</v>
      </c>
      <c r="F52" s="4">
        <v>141.75529057900957</v>
      </c>
      <c r="G52" s="7">
        <v>113.09999468791506</v>
      </c>
      <c r="H52" s="7">
        <v>57.361456200227529</v>
      </c>
      <c r="I52" s="9"/>
    </row>
    <row r="53" spans="1:15" x14ac:dyDescent="0.3">
      <c r="A53" s="1">
        <v>44044</v>
      </c>
      <c r="B53" s="7">
        <v>64.650000000000006</v>
      </c>
      <c r="C53" s="15" t="e">
        <v>#N/A</v>
      </c>
      <c r="D53" s="7">
        <v>53.032946687972142</v>
      </c>
      <c r="F53" s="4">
        <v>58.477715352332595</v>
      </c>
      <c r="G53" s="7">
        <v>81.036557458653974</v>
      </c>
      <c r="H53" s="7">
        <v>70.3434892754602</v>
      </c>
      <c r="I53" s="9"/>
    </row>
    <row r="54" spans="1:15" x14ac:dyDescent="0.3">
      <c r="A54" s="1">
        <v>44136</v>
      </c>
      <c r="B54" s="7">
        <v>84.966666666666683</v>
      </c>
      <c r="C54" s="15" t="e">
        <v>#N/A</v>
      </c>
      <c r="D54" s="7">
        <v>59.357716811569937</v>
      </c>
      <c r="F54" s="4">
        <v>100.17558671639648</v>
      </c>
      <c r="G54" s="7">
        <v>146.27000308148146</v>
      </c>
      <c r="H54" s="7">
        <v>56.194661111111095</v>
      </c>
      <c r="I54" s="9"/>
    </row>
    <row r="55" spans="1:15" x14ac:dyDescent="0.3">
      <c r="A55" s="1">
        <v>44228</v>
      </c>
      <c r="B55" s="7">
        <v>111.99999999999999</v>
      </c>
      <c r="C55" s="15" t="e">
        <v>#N/A</v>
      </c>
      <c r="D55" s="7">
        <v>55.955049490051792</v>
      </c>
      <c r="F55" s="4">
        <v>112.51898719300884</v>
      </c>
      <c r="G55" s="7">
        <v>155.24570002905284</v>
      </c>
      <c r="H55" s="7">
        <v>64.580843426998001</v>
      </c>
      <c r="I55" s="9"/>
    </row>
    <row r="56" spans="1:15" x14ac:dyDescent="0.3">
      <c r="A56" s="1">
        <v>44317</v>
      </c>
      <c r="B56" s="4">
        <v>39.400000000000006</v>
      </c>
      <c r="C56" s="4">
        <v>45.75</v>
      </c>
      <c r="D56" s="5">
        <v>49.376319806305588</v>
      </c>
      <c r="F56" s="5">
        <v>93.462402593354511</v>
      </c>
      <c r="G56" s="5">
        <v>163.65210340136053</v>
      </c>
      <c r="H56" s="7">
        <v>85.348606973891677</v>
      </c>
      <c r="I56" s="9"/>
    </row>
    <row r="57" spans="1:15" x14ac:dyDescent="0.3">
      <c r="A57" s="1">
        <v>44409</v>
      </c>
      <c r="B57" s="4">
        <v>59.099999999999994</v>
      </c>
      <c r="C57" s="15" t="e">
        <v>#N/A</v>
      </c>
      <c r="D57" s="6">
        <v>63.504114376489284</v>
      </c>
      <c r="F57" s="6">
        <v>99.877978339350207</v>
      </c>
      <c r="G57" s="6">
        <v>122.02125420260194</v>
      </c>
      <c r="H57" s="7">
        <v>79.444999721432964</v>
      </c>
      <c r="I57" s="9"/>
    </row>
    <row r="58" spans="1:15" x14ac:dyDescent="0.3">
      <c r="A58" s="1">
        <v>44501</v>
      </c>
      <c r="B58" s="4">
        <v>89.703468208092502</v>
      </c>
      <c r="C58" s="15" t="e">
        <v>#N/A</v>
      </c>
      <c r="D58" s="5">
        <v>73.180372594303336</v>
      </c>
      <c r="F58" s="6">
        <v>84.12792212682632</v>
      </c>
      <c r="G58" s="6">
        <v>145.7919006320742</v>
      </c>
      <c r="H58" s="7">
        <v>101.43424985056788</v>
      </c>
      <c r="I58" s="9"/>
    </row>
    <row r="59" spans="1:15" x14ac:dyDescent="0.3">
      <c r="A59" s="1">
        <v>44593</v>
      </c>
      <c r="B59" s="4">
        <v>77.73333333333332</v>
      </c>
      <c r="C59" s="15" t="e">
        <v>#N/A</v>
      </c>
      <c r="D59" s="5">
        <v>73.663493945295969</v>
      </c>
      <c r="F59" s="5">
        <v>81.08936001667702</v>
      </c>
      <c r="G59" s="5">
        <v>137.32224260055659</v>
      </c>
      <c r="H59" s="7">
        <v>101.67301293900182</v>
      </c>
      <c r="I59" s="9"/>
    </row>
    <row r="60" spans="1:15" x14ac:dyDescent="0.3">
      <c r="A60" s="1">
        <v>44682</v>
      </c>
      <c r="B60" s="7">
        <v>33.049999999999997</v>
      </c>
      <c r="C60" s="15">
        <v>73.3</v>
      </c>
      <c r="D60" s="5">
        <v>77.700663913747377</v>
      </c>
      <c r="F60" s="5">
        <v>94.417273113407859</v>
      </c>
      <c r="G60" s="5">
        <v>235.95187393526402</v>
      </c>
      <c r="H60" s="7">
        <v>80.3431112641304</v>
      </c>
      <c r="I60" s="9"/>
    </row>
    <row r="61" spans="1:15" x14ac:dyDescent="0.3">
      <c r="A61" s="1">
        <v>44774</v>
      </c>
      <c r="B61" s="7">
        <v>38.75</v>
      </c>
      <c r="C61" s="15" t="e">
        <v>#N/A</v>
      </c>
      <c r="D61" s="5">
        <v>60.641860571848156</v>
      </c>
      <c r="F61" s="5">
        <v>102.96221953048394</v>
      </c>
      <c r="G61" s="5">
        <v>116.17749444032614</v>
      </c>
      <c r="H61" s="7">
        <v>100.63989255189253</v>
      </c>
      <c r="I61" s="9"/>
    </row>
    <row r="62" spans="1:15" x14ac:dyDescent="0.3">
      <c r="A62" s="1">
        <v>44866</v>
      </c>
      <c r="B62" s="7">
        <v>90.05</v>
      </c>
      <c r="C62" s="15" t="e">
        <v>#N/A</v>
      </c>
      <c r="D62" s="5">
        <v>44.051202558042547</v>
      </c>
      <c r="F62" s="5">
        <v>106.06125937115355</v>
      </c>
      <c r="G62" s="5">
        <v>95.000411864146201</v>
      </c>
      <c r="H62" s="7">
        <v>67.500085292075795</v>
      </c>
      <c r="I62" s="9"/>
    </row>
    <row r="63" spans="1:15" x14ac:dyDescent="0.3">
      <c r="A63" s="1">
        <v>44958</v>
      </c>
      <c r="B63" s="7">
        <v>88.25</v>
      </c>
      <c r="C63" s="15" t="e">
        <v>#N/A</v>
      </c>
      <c r="D63" s="7">
        <v>49.159082652134394</v>
      </c>
      <c r="F63" s="7">
        <v>194.94068071312802</v>
      </c>
      <c r="G63" s="7">
        <v>173.94102983244778</v>
      </c>
      <c r="H63" s="7">
        <v>48.908397911051239</v>
      </c>
      <c r="I63" s="9"/>
    </row>
    <row r="64" spans="1:15" x14ac:dyDescent="0.3">
      <c r="A64" s="1">
        <v>45047</v>
      </c>
      <c r="B64" s="7">
        <v>44.45</v>
      </c>
      <c r="C64" s="4">
        <v>85.350000000000009</v>
      </c>
      <c r="D64" s="7">
        <v>75.571467391304438</v>
      </c>
      <c r="F64" s="7">
        <v>106.16599885518029</v>
      </c>
      <c r="G64" s="7">
        <v>108.42908745247145</v>
      </c>
      <c r="H64" s="7">
        <v>66.793558902877706</v>
      </c>
      <c r="I64" s="9"/>
    </row>
    <row r="65" spans="1:9" x14ac:dyDescent="0.3">
      <c r="A65" s="1">
        <v>45139</v>
      </c>
      <c r="B65" s="7">
        <v>37.650000000000006</v>
      </c>
      <c r="C65" s="15" t="e">
        <v>#N/A</v>
      </c>
      <c r="D65" s="7">
        <v>98.531357100650098</v>
      </c>
      <c r="F65" s="7">
        <v>101.59609127880705</v>
      </c>
      <c r="G65" s="7">
        <v>146.99235239423521</v>
      </c>
      <c r="H65" s="7">
        <v>77.039651837524261</v>
      </c>
      <c r="I65" s="9"/>
    </row>
    <row r="66" spans="1:9" x14ac:dyDescent="0.3">
      <c r="A66" s="1">
        <v>45231</v>
      </c>
      <c r="B66" s="7">
        <v>123.5</v>
      </c>
      <c r="C66" s="15" t="e">
        <v>#N/A</v>
      </c>
      <c r="D66" s="7">
        <v>62.462670299727456</v>
      </c>
      <c r="F66" s="7">
        <v>52.811970684039053</v>
      </c>
      <c r="G66" s="7">
        <v>108.00394660475918</v>
      </c>
      <c r="H66" s="7">
        <v>49.842499207104368</v>
      </c>
    </row>
    <row r="67" spans="1:9" x14ac:dyDescent="0.3">
      <c r="A67" s="1">
        <v>45323</v>
      </c>
      <c r="B67" s="7">
        <v>107.95</v>
      </c>
      <c r="C67" s="15" t="e">
        <v>#N/A</v>
      </c>
      <c r="D67" s="7">
        <v>71.006355074590374</v>
      </c>
      <c r="F67" s="7">
        <v>127.31619646643114</v>
      </c>
      <c r="G67" s="7">
        <v>134.35791802212108</v>
      </c>
      <c r="H67" s="7">
        <v>59.276182940080794</v>
      </c>
      <c r="I67" s="9"/>
    </row>
    <row r="68" spans="1:9" x14ac:dyDescent="0.3">
      <c r="A68" s="9">
        <v>45352</v>
      </c>
      <c r="B68" s="7">
        <v>30.4</v>
      </c>
      <c r="C68" s="15"/>
      <c r="D68" s="7"/>
      <c r="F68" s="7"/>
      <c r="G68" s="7"/>
      <c r="H68" s="7"/>
      <c r="I68" s="9"/>
    </row>
    <row r="69" spans="1:9" x14ac:dyDescent="0.3">
      <c r="A69" s="13">
        <v>45413</v>
      </c>
      <c r="B69" s="7">
        <v>34.5</v>
      </c>
      <c r="C69" s="4">
        <v>91.852249999999998</v>
      </c>
      <c r="D69" s="4">
        <v>70.183775422025775</v>
      </c>
      <c r="F69" s="4">
        <v>110.77484029813043</v>
      </c>
      <c r="G69" s="4">
        <v>144.87568138347268</v>
      </c>
      <c r="H69" s="7">
        <v>58.333801078783914</v>
      </c>
      <c r="I69" s="9"/>
    </row>
    <row r="70" spans="1:9" x14ac:dyDescent="0.3">
      <c r="A70" s="13">
        <v>45505</v>
      </c>
      <c r="B70" s="7">
        <v>37.5</v>
      </c>
      <c r="C70" s="15" t="e">
        <v>#N/A</v>
      </c>
      <c r="D70" s="4">
        <v>69.328481601182943</v>
      </c>
      <c r="F70" s="4">
        <v>101.93340221722374</v>
      </c>
      <c r="G70" s="4">
        <v>125.06799689817949</v>
      </c>
      <c r="H70" s="7">
        <v>62.678341518912575</v>
      </c>
      <c r="I70" s="9"/>
    </row>
    <row r="71" spans="1:9" x14ac:dyDescent="0.3">
      <c r="A71" s="13">
        <v>45597</v>
      </c>
      <c r="B71" s="7">
        <v>111.15</v>
      </c>
      <c r="C71" s="15" t="e">
        <v>#N/A</v>
      </c>
      <c r="D71" s="4">
        <v>90.764935683658976</v>
      </c>
      <c r="F71" s="4">
        <v>75.162556651559598</v>
      </c>
      <c r="G71" s="4">
        <v>140.38024120603018</v>
      </c>
      <c r="H71" s="7">
        <v>56.581768650461044</v>
      </c>
      <c r="I71" s="9"/>
    </row>
    <row r="72" spans="1:9" x14ac:dyDescent="0.3">
      <c r="H72" s="7"/>
    </row>
    <row r="73" spans="1:9" x14ac:dyDescent="0.3">
      <c r="H73" s="7"/>
      <c r="I73" s="10"/>
    </row>
    <row r="74" spans="1:9" x14ac:dyDescent="0.3">
      <c r="H74" s="7"/>
      <c r="I74" s="10"/>
    </row>
    <row r="75" spans="1:9" x14ac:dyDescent="0.3">
      <c r="H75" s="7"/>
      <c r="I75" s="10"/>
    </row>
    <row r="76" spans="1:9" x14ac:dyDescent="0.3">
      <c r="H76" s="7"/>
      <c r="I76" s="10"/>
    </row>
    <row r="77" spans="1:9" x14ac:dyDescent="0.3">
      <c r="H77" s="7"/>
      <c r="I77" s="10"/>
    </row>
    <row r="78" spans="1:9" x14ac:dyDescent="0.3">
      <c r="H78" s="7"/>
      <c r="I78" s="10"/>
    </row>
    <row r="79" spans="1:9" x14ac:dyDescent="0.3">
      <c r="H79" s="7"/>
      <c r="I79" s="10"/>
    </row>
    <row r="80" spans="1:9" x14ac:dyDescent="0.3">
      <c r="H80" s="7"/>
      <c r="I80" s="10"/>
    </row>
    <row r="81" spans="8:9" x14ac:dyDescent="0.3">
      <c r="H81" s="7"/>
      <c r="I81" s="10"/>
    </row>
    <row r="82" spans="8:9" x14ac:dyDescent="0.3">
      <c r="H82" s="7"/>
      <c r="I82" s="10"/>
    </row>
    <row r="83" spans="8:9" x14ac:dyDescent="0.3">
      <c r="H83" s="7"/>
      <c r="I83" s="10"/>
    </row>
    <row r="84" spans="8:9" x14ac:dyDescent="0.3">
      <c r="H84" s="7"/>
      <c r="I84" s="10"/>
    </row>
    <row r="85" spans="8:9" x14ac:dyDescent="0.3">
      <c r="H85" s="7"/>
      <c r="I85" s="10"/>
    </row>
    <row r="86" spans="8:9" x14ac:dyDescent="0.3">
      <c r="H86" s="7"/>
    </row>
    <row r="87" spans="8:9" x14ac:dyDescent="0.3">
      <c r="H87" s="7"/>
    </row>
    <row r="88" spans="8:9" x14ac:dyDescent="0.3">
      <c r="H88" s="7"/>
    </row>
    <row r="89" spans="8:9" x14ac:dyDescent="0.3">
      <c r="H89" s="7"/>
    </row>
    <row r="90" spans="8:9" x14ac:dyDescent="0.3">
      <c r="H90" s="7"/>
    </row>
    <row r="91" spans="8:9" x14ac:dyDescent="0.3">
      <c r="H91" s="7"/>
    </row>
    <row r="92" spans="8:9" x14ac:dyDescent="0.3">
      <c r="H92" s="7"/>
    </row>
    <row r="93" spans="8:9" x14ac:dyDescent="0.3">
      <c r="H93" s="7"/>
    </row>
    <row r="94" spans="8:9" x14ac:dyDescent="0.3">
      <c r="H94" s="7"/>
    </row>
    <row r="95" spans="8:9" x14ac:dyDescent="0.3">
      <c r="H95" s="7"/>
    </row>
  </sheetData>
  <sortState xmlns:xlrd2="http://schemas.microsoft.com/office/spreadsheetml/2017/richdata2" ref="A2:G84">
    <sortCondition ref="A2:A84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5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Q18" sqref="Q18"/>
    </sheetView>
  </sheetViews>
  <sheetFormatPr defaultColWidth="8.77734375" defaultRowHeight="15.05" x14ac:dyDescent="0.3"/>
  <sheetData>
    <row r="1" spans="1:10" x14ac:dyDescent="0.3"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</row>
    <row r="2" spans="1:10" x14ac:dyDescent="0.3">
      <c r="A2" s="1">
        <v>39569</v>
      </c>
      <c r="B2" s="7">
        <v>110.09867842067354</v>
      </c>
      <c r="C2" s="7">
        <v>273.83416021064494</v>
      </c>
      <c r="D2" s="7">
        <v>307.57829682761133</v>
      </c>
      <c r="E2" s="7">
        <v>225.65766118411094</v>
      </c>
      <c r="F2" s="7">
        <v>211.7814015410402</v>
      </c>
      <c r="G2" s="7">
        <v>1139.3908651187401</v>
      </c>
      <c r="H2" s="7">
        <v>278.42635348564801</v>
      </c>
      <c r="I2" s="7">
        <v>284.03760093414866</v>
      </c>
    </row>
    <row r="3" spans="1:10" x14ac:dyDescent="0.3">
      <c r="A3" s="1">
        <f>A2+366</f>
        <v>39935</v>
      </c>
      <c r="B3" s="7">
        <v>138.60214735739893</v>
      </c>
      <c r="C3" s="7">
        <v>202.36353138827431</v>
      </c>
      <c r="D3" s="7">
        <v>152.14982503064417</v>
      </c>
      <c r="E3" s="7">
        <v>263.47575771026419</v>
      </c>
      <c r="F3" s="7">
        <v>184.82064720670235</v>
      </c>
      <c r="G3" s="7">
        <v>373.36143058719404</v>
      </c>
      <c r="H3" s="7">
        <v>119.55281020004509</v>
      </c>
      <c r="I3" s="7">
        <v>118.86177351600922</v>
      </c>
    </row>
    <row r="4" spans="1:10" x14ac:dyDescent="0.3">
      <c r="A4" s="1">
        <f t="shared" ref="A4:A9" si="0">A3+366</f>
        <v>40301</v>
      </c>
      <c r="B4" s="7">
        <v>144.76666666666668</v>
      </c>
      <c r="C4" s="7">
        <v>155.73333333333335</v>
      </c>
      <c r="D4" s="7">
        <v>170.73333333333335</v>
      </c>
      <c r="E4" s="7">
        <v>149.43333333333334</v>
      </c>
      <c r="F4" s="7">
        <v>324.66666666666669</v>
      </c>
      <c r="G4" s="7">
        <v>330.63333333333338</v>
      </c>
      <c r="H4" s="7">
        <v>179.63333333333333</v>
      </c>
      <c r="I4" s="7">
        <v>123.53333333333335</v>
      </c>
    </row>
    <row r="5" spans="1:10" x14ac:dyDescent="0.3">
      <c r="A5" s="1">
        <f t="shared" si="0"/>
        <v>40667</v>
      </c>
      <c r="B5" s="7">
        <v>290.94543037896074</v>
      </c>
      <c r="C5" s="7">
        <v>165.57267105132968</v>
      </c>
      <c r="D5" s="7">
        <v>265.04744746460631</v>
      </c>
      <c r="E5" s="7">
        <v>104.03037056719907</v>
      </c>
      <c r="F5" s="7">
        <v>369.82196268361326</v>
      </c>
      <c r="G5" s="7">
        <v>186.21331661037453</v>
      </c>
      <c r="H5" s="7">
        <v>85.389342535706746</v>
      </c>
      <c r="I5" s="7">
        <v>117.13355754867773</v>
      </c>
    </row>
    <row r="6" spans="1:10" x14ac:dyDescent="0.3">
      <c r="A6" s="1">
        <f t="shared" si="0"/>
        <v>41033</v>
      </c>
      <c r="B6" s="7">
        <v>231.5</v>
      </c>
      <c r="C6" s="7">
        <v>253.8</v>
      </c>
      <c r="D6" s="7">
        <v>1200.0999999999999</v>
      </c>
      <c r="E6" s="7">
        <v>662.6</v>
      </c>
      <c r="F6" s="7">
        <v>492.6</v>
      </c>
      <c r="G6" s="7">
        <v>339</v>
      </c>
      <c r="H6" s="7">
        <v>569.1</v>
      </c>
      <c r="I6" s="7">
        <v>323.60000000000002</v>
      </c>
    </row>
    <row r="7" spans="1:10" x14ac:dyDescent="0.3">
      <c r="A7" s="13">
        <f t="shared" si="0"/>
        <v>41399</v>
      </c>
      <c r="B7" s="12">
        <v>402.65146215195199</v>
      </c>
      <c r="C7" s="12">
        <v>390.59856243241501</v>
      </c>
      <c r="D7" s="12">
        <v>698.046590633341</v>
      </c>
      <c r="E7" s="12">
        <v>466.198926950062</v>
      </c>
      <c r="F7" s="12">
        <v>539.31481362674003</v>
      </c>
      <c r="G7" s="12">
        <v>259.70423878969598</v>
      </c>
      <c r="H7" s="12">
        <v>438.75409397767498</v>
      </c>
      <c r="I7" s="12">
        <v>380.65326633165802</v>
      </c>
    </row>
    <row r="8" spans="1:10" x14ac:dyDescent="0.3">
      <c r="A8" s="13">
        <f t="shared" si="0"/>
        <v>41765</v>
      </c>
      <c r="B8" s="12">
        <v>625.116665373204</v>
      </c>
      <c r="C8" s="12">
        <v>2500</v>
      </c>
      <c r="D8" s="12">
        <v>730.54632412697799</v>
      </c>
      <c r="E8" s="12">
        <v>1446.0171151452901</v>
      </c>
      <c r="F8" s="12">
        <v>365.44329073850298</v>
      </c>
      <c r="G8" s="12">
        <v>943.26658624021502</v>
      </c>
      <c r="H8" s="12">
        <v>594.40233938100801</v>
      </c>
      <c r="I8" s="12">
        <v>961.78959292889499</v>
      </c>
    </row>
    <row r="9" spans="1:10" x14ac:dyDescent="0.3">
      <c r="A9" s="13">
        <f t="shared" si="0"/>
        <v>42131</v>
      </c>
      <c r="B9" s="12">
        <v>3164.1616425585498</v>
      </c>
      <c r="C9" s="12">
        <v>2561.0408564794302</v>
      </c>
      <c r="D9" s="12">
        <v>3377.0636448745399</v>
      </c>
      <c r="E9" s="12">
        <v>2279.3269557964877</v>
      </c>
      <c r="F9" s="12">
        <v>3601.7164151578299</v>
      </c>
      <c r="G9" s="12">
        <v>3177.8008478582801</v>
      </c>
      <c r="H9" s="12">
        <v>4092.0975288854102</v>
      </c>
      <c r="I9" s="12">
        <v>3709.3287972191301</v>
      </c>
    </row>
    <row r="10" spans="1:10" x14ac:dyDescent="0.3">
      <c r="A10" s="13">
        <f>A9+366</f>
        <v>42497</v>
      </c>
      <c r="B10" s="12">
        <v>290.1210403969452</v>
      </c>
      <c r="C10" s="12">
        <v>433.42488706309723</v>
      </c>
      <c r="D10" s="12">
        <v>310.26402713925017</v>
      </c>
      <c r="E10" s="12">
        <v>313.34600799055687</v>
      </c>
      <c r="F10" s="12">
        <v>809.7</v>
      </c>
      <c r="G10" s="12">
        <v>442.2777831195599</v>
      </c>
      <c r="H10" s="12">
        <v>511</v>
      </c>
      <c r="I10" s="12">
        <v>477.82378096804297</v>
      </c>
    </row>
    <row r="11" spans="1:10" x14ac:dyDescent="0.3">
      <c r="A11" s="13">
        <v>42856</v>
      </c>
      <c r="B11" s="12">
        <v>94.012158902767894</v>
      </c>
      <c r="C11" s="12">
        <v>142.81869946641336</v>
      </c>
      <c r="D11" s="12">
        <v>206.26587393198028</v>
      </c>
      <c r="E11" s="12">
        <v>180.26644092361371</v>
      </c>
      <c r="F11" s="12">
        <v>343.4235840366066</v>
      </c>
      <c r="G11" s="12">
        <v>82.837412131837752</v>
      </c>
      <c r="H11" s="12">
        <v>64.485870073876825</v>
      </c>
      <c r="I11" s="12">
        <v>34.894393545369397</v>
      </c>
    </row>
    <row r="12" spans="1:10" x14ac:dyDescent="0.3">
      <c r="A12" s="13">
        <v>43221</v>
      </c>
      <c r="B12" s="12">
        <v>120</v>
      </c>
      <c r="C12" s="12">
        <v>245</v>
      </c>
      <c r="D12" s="12">
        <v>220</v>
      </c>
      <c r="E12" s="12">
        <v>202</v>
      </c>
      <c r="F12" s="12">
        <v>190</v>
      </c>
      <c r="G12" s="12">
        <v>180</v>
      </c>
      <c r="H12" s="12">
        <v>280</v>
      </c>
      <c r="I12" s="12">
        <v>230</v>
      </c>
    </row>
    <row r="13" spans="1:10" x14ac:dyDescent="0.3">
      <c r="A13" s="13">
        <f>A12+366</f>
        <v>43587</v>
      </c>
      <c r="B13" s="12">
        <v>199.8</v>
      </c>
      <c r="C13" s="12">
        <v>2009.2</v>
      </c>
      <c r="D13" s="12">
        <v>2224.5</v>
      </c>
      <c r="E13" s="12">
        <v>1008.5</v>
      </c>
      <c r="F13" s="12">
        <v>213.4</v>
      </c>
      <c r="G13" s="12">
        <v>1625.7</v>
      </c>
      <c r="H13" s="12">
        <v>2611.5</v>
      </c>
      <c r="I13" s="12">
        <v>231.8</v>
      </c>
    </row>
    <row r="14" spans="1:10" x14ac:dyDescent="0.3">
      <c r="A14" s="13">
        <v>43952</v>
      </c>
      <c r="B14" s="12">
        <v>596.83267716535443</v>
      </c>
      <c r="C14" s="12">
        <v>90.938461538461539</v>
      </c>
      <c r="D14" s="12">
        <v>830.08904109589048</v>
      </c>
      <c r="E14" s="12">
        <v>58.942567567567579</v>
      </c>
      <c r="F14" s="12">
        <v>455.21276595744683</v>
      </c>
      <c r="G14" s="12">
        <v>191.27999999999989</v>
      </c>
      <c r="H14" s="12">
        <v>108.12698412698411</v>
      </c>
      <c r="I14" s="12">
        <v>66.922619047619037</v>
      </c>
    </row>
    <row r="15" spans="1:10" x14ac:dyDescent="0.3">
      <c r="A15" s="13">
        <v>44317</v>
      </c>
      <c r="B15" s="12">
        <v>561.6854855643046</v>
      </c>
      <c r="C15" s="12">
        <v>22.356250000000003</v>
      </c>
      <c r="D15" s="12">
        <v>744.42325722983264</v>
      </c>
      <c r="E15" s="12">
        <v>98.195107033639147</v>
      </c>
      <c r="F15" s="12">
        <v>340.95515028706518</v>
      </c>
      <c r="G15" s="12">
        <v>106.25260162601616</v>
      </c>
      <c r="H15" s="12">
        <v>96.462851405622473</v>
      </c>
      <c r="I15" s="12">
        <v>46.231353135313526</v>
      </c>
    </row>
    <row r="16" spans="1:10" x14ac:dyDescent="0.3">
      <c r="A16" s="13">
        <v>44682</v>
      </c>
      <c r="B16" s="12">
        <v>656.6770833333336</v>
      </c>
      <c r="C16" s="12">
        <v>125.18500000000002</v>
      </c>
      <c r="D16" s="12">
        <v>563.35585585585579</v>
      </c>
      <c r="E16" s="12">
        <v>787.75649350649337</v>
      </c>
      <c r="F16" s="12">
        <v>2014.0246913580236</v>
      </c>
      <c r="G16" s="12">
        <v>138.67821782178251</v>
      </c>
      <c r="H16" s="12">
        <v>75.781021897810206</v>
      </c>
      <c r="I16" s="12">
        <v>1020.7864077669906</v>
      </c>
      <c r="J16" t="s">
        <v>18</v>
      </c>
    </row>
    <row r="17" spans="1:10" x14ac:dyDescent="0.3">
      <c r="A17" s="1">
        <v>45047</v>
      </c>
      <c r="B17" s="7">
        <v>6853.348677433758</v>
      </c>
      <c r="C17" s="7">
        <v>5523.0296904992192</v>
      </c>
      <c r="D17" s="7">
        <v>4186.4803435108288</v>
      </c>
      <c r="E17" s="7">
        <v>6616.367748170891</v>
      </c>
      <c r="F17" s="7">
        <v>8647.0675653310464</v>
      </c>
      <c r="G17" s="7">
        <v>3057.1291000558012</v>
      </c>
      <c r="H17" s="7">
        <v>6023.6587306721694</v>
      </c>
      <c r="I17" s="7">
        <v>2506.5652554477183</v>
      </c>
      <c r="J17" t="s">
        <v>18</v>
      </c>
    </row>
    <row r="18" spans="1:10" x14ac:dyDescent="0.3">
      <c r="A18" s="13">
        <v>45413</v>
      </c>
      <c r="B18" s="3">
        <v>10.912000000000001</v>
      </c>
      <c r="C18" s="3">
        <v>0.22600000000000001</v>
      </c>
      <c r="D18" s="3">
        <v>0.43099999999999999</v>
      </c>
      <c r="E18" s="3">
        <v>0.48</v>
      </c>
      <c r="F18" s="3">
        <v>6.593</v>
      </c>
      <c r="G18" s="3">
        <v>176.81399999999999</v>
      </c>
      <c r="H18" s="3">
        <v>0.17199999999999999</v>
      </c>
      <c r="I18" s="3">
        <v>43.768999999999998</v>
      </c>
      <c r="J18" t="s">
        <v>18</v>
      </c>
    </row>
    <row r="19" spans="1:10" x14ac:dyDescent="0.3">
      <c r="A19" s="1"/>
      <c r="B19" s="7"/>
      <c r="C19" s="7"/>
      <c r="D19" s="7"/>
      <c r="E19" s="7"/>
      <c r="F19" s="7"/>
      <c r="G19" s="7"/>
      <c r="H19" s="7"/>
      <c r="I19" s="7"/>
    </row>
    <row r="20" spans="1:10" x14ac:dyDescent="0.3">
      <c r="A20" s="13"/>
      <c r="B20" s="7"/>
      <c r="C20" s="7"/>
      <c r="D20" s="7"/>
      <c r="E20" s="7"/>
      <c r="F20" s="7"/>
      <c r="G20" s="7"/>
      <c r="H20" s="7"/>
      <c r="I20" s="7"/>
    </row>
    <row r="21" spans="1:10" x14ac:dyDescent="0.3">
      <c r="A21" s="13"/>
      <c r="B21" s="7"/>
      <c r="C21" s="7"/>
      <c r="D21" s="7"/>
      <c r="E21" s="7"/>
      <c r="F21" s="7"/>
      <c r="G21" s="7"/>
      <c r="H21" s="7"/>
      <c r="I21" s="7"/>
    </row>
    <row r="22" spans="1:10" x14ac:dyDescent="0.3">
      <c r="A22" s="13"/>
      <c r="B22" s="7"/>
      <c r="C22" s="7"/>
      <c r="D22" s="7"/>
      <c r="E22" s="7"/>
      <c r="F22" s="7"/>
      <c r="G22" s="7"/>
      <c r="H22" s="7"/>
      <c r="I22" s="7"/>
    </row>
    <row r="23" spans="1:10" x14ac:dyDescent="0.3">
      <c r="A23" s="13"/>
      <c r="B23" s="7"/>
      <c r="C23" s="7"/>
      <c r="D23" s="7"/>
      <c r="E23" s="7"/>
      <c r="F23" s="7"/>
      <c r="G23" s="7"/>
      <c r="H23" s="7"/>
      <c r="I23" s="7"/>
    </row>
    <row r="24" spans="1:10" x14ac:dyDescent="0.3">
      <c r="A24" s="13"/>
      <c r="B24" s="7"/>
      <c r="C24" s="7"/>
      <c r="D24" s="7"/>
      <c r="E24" s="7"/>
      <c r="F24" s="7"/>
      <c r="G24" s="7"/>
      <c r="H24" s="7"/>
      <c r="I24" s="7"/>
    </row>
    <row r="25" spans="1:10" x14ac:dyDescent="0.3">
      <c r="A25" s="13"/>
      <c r="B25" s="12"/>
      <c r="C25" s="12"/>
      <c r="D25" s="12"/>
      <c r="E25" s="12"/>
      <c r="F25" s="12"/>
      <c r="G25" s="12"/>
      <c r="H25" s="12"/>
      <c r="I25" s="12"/>
    </row>
    <row r="26" spans="1:10" x14ac:dyDescent="0.3">
      <c r="A26" s="13"/>
      <c r="B26" s="12"/>
      <c r="C26" s="12"/>
      <c r="D26" s="12"/>
      <c r="E26" s="12"/>
      <c r="F26" s="12"/>
      <c r="G26" s="12"/>
      <c r="H26" s="12"/>
      <c r="I26" s="12"/>
    </row>
    <row r="27" spans="1:10" x14ac:dyDescent="0.3">
      <c r="A27" s="13"/>
      <c r="B27" s="12"/>
      <c r="C27" s="12"/>
      <c r="D27" s="12"/>
      <c r="E27" s="12"/>
      <c r="F27" s="12"/>
      <c r="G27" s="12"/>
      <c r="H27" s="12"/>
      <c r="I27" s="12"/>
    </row>
    <row r="28" spans="1:10" x14ac:dyDescent="0.3">
      <c r="A28" s="13"/>
      <c r="B28" s="14"/>
      <c r="C28" s="7"/>
      <c r="D28" s="7"/>
      <c r="E28" s="7"/>
      <c r="F28" s="7"/>
      <c r="G28" s="7"/>
      <c r="H28" s="7"/>
      <c r="I28" s="7"/>
    </row>
    <row r="29" spans="1:10" x14ac:dyDescent="0.3">
      <c r="A29" s="13"/>
      <c r="B29" s="11"/>
      <c r="C29" s="11"/>
      <c r="D29" s="11"/>
      <c r="E29" s="11"/>
      <c r="F29" s="11"/>
      <c r="G29" s="11"/>
      <c r="H29" s="11"/>
      <c r="I29" s="11"/>
    </row>
    <row r="30" spans="1:10" x14ac:dyDescent="0.3">
      <c r="A30" s="1"/>
    </row>
    <row r="31" spans="1:10" x14ac:dyDescent="0.3">
      <c r="A31" s="1"/>
    </row>
    <row r="32" spans="1:10" x14ac:dyDescent="0.3">
      <c r="A32" s="13"/>
    </row>
    <row r="33" spans="1:1" x14ac:dyDescent="0.3">
      <c r="A33" s="13"/>
    </row>
    <row r="34" spans="1:1" x14ac:dyDescent="0.3">
      <c r="A34" s="13"/>
    </row>
    <row r="35" spans="1:1" x14ac:dyDescent="0.3">
      <c r="A35" s="13"/>
    </row>
    <row r="36" spans="1:1" x14ac:dyDescent="0.3">
      <c r="A36" s="13"/>
    </row>
    <row r="37" spans="1:1" x14ac:dyDescent="0.3">
      <c r="A37" s="13"/>
    </row>
    <row r="38" spans="1:1" x14ac:dyDescent="0.3">
      <c r="A38" s="13"/>
    </row>
    <row r="39" spans="1:1" x14ac:dyDescent="0.3">
      <c r="A39" s="13"/>
    </row>
    <row r="40" spans="1:1" x14ac:dyDescent="0.3">
      <c r="A40" s="13"/>
    </row>
    <row r="41" spans="1:1" x14ac:dyDescent="0.3">
      <c r="A41" s="13"/>
    </row>
    <row r="42" spans="1:1" x14ac:dyDescent="0.3">
      <c r="A42" s="13"/>
    </row>
    <row r="43" spans="1:1" x14ac:dyDescent="0.3">
      <c r="A43" s="13"/>
    </row>
    <row r="44" spans="1:1" x14ac:dyDescent="0.3">
      <c r="A44" s="13"/>
    </row>
    <row r="45" spans="1:1" x14ac:dyDescent="0.3">
      <c r="A45" s="1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69"/>
  <sheetViews>
    <sheetView workbookViewId="0">
      <pane xSplit="1" ySplit="1" topLeftCell="B70" activePane="bottomRight" state="frozen"/>
      <selection pane="topRight" activeCell="B1" sqref="B1"/>
      <selection pane="bottomLeft" activeCell="A2" sqref="A2"/>
      <selection pane="bottomRight" activeCell="B67" sqref="B67"/>
    </sheetView>
  </sheetViews>
  <sheetFormatPr defaultColWidth="8.77734375" defaultRowHeight="15.05" x14ac:dyDescent="0.3"/>
  <cols>
    <col min="1" max="1" width="8.77734375" style="16"/>
    <col min="2" max="2" width="18.44140625" style="17" bestFit="1" customWidth="1"/>
    <col min="3" max="3" width="15.44140625" style="12" bestFit="1" customWidth="1"/>
    <col min="4" max="4" width="15.33203125" style="12" bestFit="1" customWidth="1"/>
    <col min="5" max="6" width="12.44140625" style="12" bestFit="1" customWidth="1"/>
    <col min="7" max="16384" width="8.77734375" style="16"/>
  </cols>
  <sheetData>
    <row r="1" spans="1:6" x14ac:dyDescent="0.3">
      <c r="B1" s="17" t="s">
        <v>1</v>
      </c>
      <c r="C1" s="12" t="s">
        <v>2</v>
      </c>
      <c r="D1" s="12" t="s">
        <v>3</v>
      </c>
      <c r="E1" s="12" t="s">
        <v>5</v>
      </c>
      <c r="F1" s="12" t="s">
        <v>4</v>
      </c>
    </row>
    <row r="2" spans="1:6" x14ac:dyDescent="0.3">
      <c r="A2" s="13">
        <v>39527</v>
      </c>
      <c r="C2" s="12">
        <v>326.66666666666663</v>
      </c>
      <c r="F2" s="12">
        <v>174.15094339622641</v>
      </c>
    </row>
    <row r="3" spans="1:6" x14ac:dyDescent="0.3">
      <c r="A3" s="13">
        <v>39617</v>
      </c>
      <c r="C3" s="12">
        <v>118.57707509881422</v>
      </c>
      <c r="F3" s="12">
        <v>234.84051875219069</v>
      </c>
    </row>
    <row r="4" spans="1:6" x14ac:dyDescent="0.3">
      <c r="A4" s="13">
        <v>39707</v>
      </c>
      <c r="C4" s="12">
        <v>102.64628533859849</v>
      </c>
      <c r="F4" s="12">
        <v>93.819440347668959</v>
      </c>
    </row>
    <row r="5" spans="1:6" x14ac:dyDescent="0.3">
      <c r="A5" s="13">
        <v>39797</v>
      </c>
      <c r="C5" s="12">
        <v>97.005649717514117</v>
      </c>
      <c r="F5" s="12">
        <v>105.73991031390133</v>
      </c>
    </row>
    <row r="6" spans="1:6" x14ac:dyDescent="0.3">
      <c r="A6" s="13">
        <v>39887</v>
      </c>
      <c r="C6" s="12">
        <v>327.94117647058818</v>
      </c>
      <c r="F6" s="12">
        <v>240.28571428571428</v>
      </c>
    </row>
    <row r="7" spans="1:6" x14ac:dyDescent="0.3">
      <c r="A7" s="13">
        <v>39977</v>
      </c>
      <c r="C7" s="12">
        <v>80</v>
      </c>
      <c r="F7" s="12">
        <v>124.31289640591964</v>
      </c>
    </row>
    <row r="8" spans="1:6" x14ac:dyDescent="0.3">
      <c r="A8" s="13">
        <v>40067</v>
      </c>
      <c r="C8" s="12">
        <v>71.17647058823529</v>
      </c>
      <c r="F8" s="12">
        <v>121.86440677966101</v>
      </c>
    </row>
    <row r="9" spans="1:6" x14ac:dyDescent="0.3">
      <c r="A9" s="13">
        <v>40157</v>
      </c>
      <c r="C9" s="12">
        <v>79.069767441860463</v>
      </c>
      <c r="F9" s="12">
        <v>82.892690513219264</v>
      </c>
    </row>
    <row r="10" spans="1:6" x14ac:dyDescent="0.3">
      <c r="A10" s="13">
        <v>40247</v>
      </c>
      <c r="C10" s="12">
        <v>81.764705882352942</v>
      </c>
      <c r="F10" s="12">
        <v>95.623529411764721</v>
      </c>
    </row>
    <row r="11" spans="1:6" x14ac:dyDescent="0.3">
      <c r="A11" s="13">
        <v>40337</v>
      </c>
      <c r="C11" s="12">
        <v>80.952380952380949</v>
      </c>
      <c r="F11" s="12">
        <v>157.38095238095235</v>
      </c>
    </row>
    <row r="12" spans="1:6" x14ac:dyDescent="0.3">
      <c r="A12" s="13">
        <v>40427</v>
      </c>
      <c r="C12" s="12">
        <v>66.92307692307692</v>
      </c>
      <c r="F12" s="12">
        <v>72.087067861715752</v>
      </c>
    </row>
    <row r="13" spans="1:6" x14ac:dyDescent="0.3">
      <c r="A13" s="13">
        <v>40517</v>
      </c>
      <c r="C13" s="12">
        <v>89.999999999999986</v>
      </c>
      <c r="F13" s="12">
        <v>152.20338983050846</v>
      </c>
    </row>
    <row r="14" spans="1:6" x14ac:dyDescent="0.3">
      <c r="A14" s="13">
        <v>40607</v>
      </c>
    </row>
    <row r="15" spans="1:6" x14ac:dyDescent="0.3">
      <c r="A15" s="13">
        <v>40664</v>
      </c>
      <c r="C15" s="12">
        <v>41.007194244604321</v>
      </c>
      <c r="F15" s="12">
        <v>114.87039563437926</v>
      </c>
    </row>
    <row r="16" spans="1:6" x14ac:dyDescent="0.3">
      <c r="A16" s="13">
        <v>40725</v>
      </c>
      <c r="C16" s="12">
        <v>160.36585365853659</v>
      </c>
      <c r="F16" s="12">
        <v>284.82142857142856</v>
      </c>
    </row>
    <row r="17" spans="1:6" x14ac:dyDescent="0.3">
      <c r="A17" s="13">
        <v>40877</v>
      </c>
      <c r="C17" s="12">
        <v>312.03703703703701</v>
      </c>
      <c r="F17" s="12">
        <v>103.50877192982456</v>
      </c>
    </row>
    <row r="18" spans="1:6" x14ac:dyDescent="0.3">
      <c r="A18" s="13">
        <v>40967</v>
      </c>
      <c r="C18" s="12">
        <v>188.69565217391303</v>
      </c>
      <c r="F18" s="12">
        <v>245.28985507246378</v>
      </c>
    </row>
    <row r="19" spans="1:6" x14ac:dyDescent="0.3">
      <c r="A19" s="13">
        <v>41057</v>
      </c>
      <c r="C19" s="12">
        <v>204.99999999999997</v>
      </c>
      <c r="F19" s="12">
        <v>143</v>
      </c>
    </row>
    <row r="20" spans="1:6" x14ac:dyDescent="0.3">
      <c r="A20" s="13">
        <v>41147</v>
      </c>
      <c r="C20" s="12">
        <v>268.07692307692304</v>
      </c>
      <c r="F20" s="12">
        <v>162.66666666666669</v>
      </c>
    </row>
    <row r="21" spans="1:6" x14ac:dyDescent="0.3">
      <c r="A21" s="13">
        <v>41237</v>
      </c>
      <c r="C21" s="12">
        <v>217</v>
      </c>
      <c r="F21" s="12">
        <v>255.25423728813561</v>
      </c>
    </row>
    <row r="22" spans="1:6" x14ac:dyDescent="0.3">
      <c r="A22" s="13">
        <v>41327</v>
      </c>
      <c r="C22" s="12">
        <v>204.84848484848484</v>
      </c>
      <c r="F22" s="12">
        <v>96.708286038592504</v>
      </c>
    </row>
    <row r="23" spans="1:6" x14ac:dyDescent="0.3">
      <c r="A23" s="13">
        <v>41417</v>
      </c>
      <c r="C23" s="12">
        <v>253.03797468354426</v>
      </c>
      <c r="D23" s="12">
        <v>115.54054054054053</v>
      </c>
      <c r="E23" s="12">
        <v>107.1641791044776</v>
      </c>
      <c r="F23" s="12">
        <v>297.41935483870969</v>
      </c>
    </row>
    <row r="24" spans="1:6" x14ac:dyDescent="0.3">
      <c r="A24" s="13">
        <v>41507</v>
      </c>
      <c r="C24" s="12">
        <v>188.47457627118644</v>
      </c>
      <c r="D24" s="12">
        <v>110.4761904761905</v>
      </c>
      <c r="E24" s="12">
        <v>54.358974358974365</v>
      </c>
      <c r="F24" s="12" t="s">
        <v>17</v>
      </c>
    </row>
    <row r="25" spans="1:6" x14ac:dyDescent="0.3">
      <c r="A25" s="13">
        <v>41597</v>
      </c>
      <c r="C25" s="12">
        <v>189.18644067796612</v>
      </c>
      <c r="D25" s="12" t="s">
        <v>17</v>
      </c>
      <c r="E25" s="12">
        <v>189.68481375358169</v>
      </c>
      <c r="F25" s="12">
        <v>151.02974828375284</v>
      </c>
    </row>
    <row r="26" spans="1:6" x14ac:dyDescent="0.3">
      <c r="A26" s="13">
        <v>41687</v>
      </c>
      <c r="C26" s="12">
        <v>334.80662983425412</v>
      </c>
      <c r="D26" s="12">
        <v>233.64928909952607</v>
      </c>
      <c r="E26" s="12">
        <v>192.23300970873785</v>
      </c>
      <c r="F26" s="12">
        <v>244.26229508196727</v>
      </c>
    </row>
    <row r="27" spans="1:6" x14ac:dyDescent="0.3">
      <c r="A27" s="13">
        <v>41777</v>
      </c>
      <c r="B27" s="17">
        <v>324.7</v>
      </c>
      <c r="C27" s="12">
        <v>81.201923076923094</v>
      </c>
      <c r="D27" s="12">
        <v>93.537735849056602</v>
      </c>
      <c r="E27" s="12">
        <v>156.25</v>
      </c>
      <c r="F27" s="12">
        <v>216.2</v>
      </c>
    </row>
    <row r="28" spans="1:6" x14ac:dyDescent="0.3">
      <c r="A28" s="13">
        <v>41867</v>
      </c>
      <c r="C28" s="12">
        <v>81.338028169014095</v>
      </c>
      <c r="D28" s="12">
        <v>136.5771812080537</v>
      </c>
      <c r="E28" s="12">
        <v>72.876304023845023</v>
      </c>
      <c r="F28" s="12">
        <v>226.04006163328194</v>
      </c>
    </row>
    <row r="29" spans="1:6" x14ac:dyDescent="0.3">
      <c r="A29" s="13">
        <v>41957</v>
      </c>
      <c r="C29" s="12">
        <v>30.866666666666664</v>
      </c>
      <c r="D29" s="12">
        <v>35.52401746724891</v>
      </c>
      <c r="E29" s="12">
        <v>56.84615384615384</v>
      </c>
      <c r="F29" s="12">
        <v>122.59515570934256</v>
      </c>
    </row>
    <row r="30" spans="1:6" x14ac:dyDescent="0.3">
      <c r="A30" s="13">
        <v>42047</v>
      </c>
      <c r="C30" s="12">
        <v>100.14861995753716</v>
      </c>
      <c r="D30" s="12">
        <v>26.123853211009173</v>
      </c>
      <c r="E30" s="12">
        <v>42.569721115537853</v>
      </c>
      <c r="F30" s="12">
        <v>130.28070175438597</v>
      </c>
    </row>
    <row r="31" spans="1:6" x14ac:dyDescent="0.3">
      <c r="A31" s="13">
        <v>42137</v>
      </c>
      <c r="B31" s="17">
        <v>1325.1</v>
      </c>
      <c r="C31" s="12">
        <v>65.074626865671647</v>
      </c>
      <c r="D31" s="12">
        <v>66.358024691358011</v>
      </c>
      <c r="E31" s="12">
        <v>74.433249370277053</v>
      </c>
      <c r="F31" s="12">
        <v>126.33451957295372</v>
      </c>
    </row>
    <row r="32" spans="1:6" x14ac:dyDescent="0.3">
      <c r="A32" s="13">
        <v>42227</v>
      </c>
      <c r="C32" s="12">
        <v>71.506849315068493</v>
      </c>
      <c r="D32" s="12">
        <v>46.601941747572816</v>
      </c>
      <c r="E32" s="12">
        <v>118.125</v>
      </c>
      <c r="F32" s="12">
        <v>188.33333333333329</v>
      </c>
    </row>
    <row r="33" spans="1:6" x14ac:dyDescent="0.3">
      <c r="A33" s="13">
        <v>42317</v>
      </c>
      <c r="C33" s="12">
        <v>64.411764705882362</v>
      </c>
      <c r="D33" s="12">
        <v>71.176470588235304</v>
      </c>
      <c r="E33" s="12">
        <v>51.272727272727273</v>
      </c>
      <c r="F33" s="12">
        <v>93.939393939393952</v>
      </c>
    </row>
    <row r="34" spans="1:6" x14ac:dyDescent="0.3">
      <c r="A34" s="13">
        <v>42407</v>
      </c>
      <c r="C34" s="12">
        <v>241.81818181818181</v>
      </c>
      <c r="D34" s="12">
        <v>88.095238095238088</v>
      </c>
      <c r="E34" s="12">
        <v>67.647058823529406</v>
      </c>
      <c r="F34" s="12">
        <v>143.63636363636363</v>
      </c>
    </row>
    <row r="35" spans="1:6" x14ac:dyDescent="0.3">
      <c r="A35" s="13">
        <v>42497</v>
      </c>
      <c r="B35" s="17">
        <v>2021.7</v>
      </c>
      <c r="C35" s="12">
        <v>103.1120768414394</v>
      </c>
      <c r="E35" s="12">
        <v>82.087850260235243</v>
      </c>
      <c r="F35" s="12">
        <v>44.856938696408733</v>
      </c>
    </row>
    <row r="36" spans="1:6" x14ac:dyDescent="0.3">
      <c r="A36" s="13">
        <v>42587</v>
      </c>
      <c r="C36" s="12">
        <v>92.207954354344523</v>
      </c>
      <c r="E36" s="12">
        <v>141.06631863328914</v>
      </c>
      <c r="F36" s="12">
        <v>180.45771386150375</v>
      </c>
    </row>
    <row r="37" spans="1:6" x14ac:dyDescent="0.3">
      <c r="A37" s="13">
        <v>42677</v>
      </c>
      <c r="C37" s="12">
        <v>101.39335054265339</v>
      </c>
      <c r="E37" s="12">
        <v>66.351500047321977</v>
      </c>
      <c r="F37" s="12">
        <v>98.443711141087718</v>
      </c>
    </row>
    <row r="38" spans="1:6" x14ac:dyDescent="0.3">
      <c r="A38" s="13">
        <v>42767</v>
      </c>
      <c r="C38" s="12">
        <v>57.81454600637057</v>
      </c>
      <c r="E38" s="12">
        <v>155.56261054923124</v>
      </c>
      <c r="F38" s="12">
        <v>204.15913200723324</v>
      </c>
    </row>
    <row r="39" spans="1:6" x14ac:dyDescent="0.3">
      <c r="A39" s="13">
        <v>42856</v>
      </c>
      <c r="B39" s="17">
        <v>1144</v>
      </c>
      <c r="C39" s="12">
        <v>65.254761904761907</v>
      </c>
      <c r="E39" s="12">
        <v>86.335526315789465</v>
      </c>
      <c r="F39" s="12">
        <v>244.23488372093027</v>
      </c>
    </row>
    <row r="40" spans="1:6" x14ac:dyDescent="0.3">
      <c r="A40" s="13">
        <v>42948</v>
      </c>
      <c r="C40" s="12">
        <v>108.38055555555555</v>
      </c>
      <c r="E40" s="12">
        <v>46.960273972602735</v>
      </c>
      <c r="F40" s="12">
        <v>53.310606060606055</v>
      </c>
    </row>
    <row r="41" spans="1:6" x14ac:dyDescent="0.3">
      <c r="A41" s="13">
        <v>43040</v>
      </c>
      <c r="C41" s="12">
        <v>110.96153846153844</v>
      </c>
      <c r="E41" s="12">
        <v>28.354430379746837</v>
      </c>
      <c r="F41" s="12">
        <v>35.91549295774648</v>
      </c>
    </row>
    <row r="42" spans="1:6" x14ac:dyDescent="0.3">
      <c r="A42" s="13">
        <v>43132</v>
      </c>
      <c r="C42" s="12">
        <v>55.250000000000007</v>
      </c>
      <c r="E42" s="12">
        <v>70.322580645161295</v>
      </c>
      <c r="F42" s="12">
        <v>62.595419847328245</v>
      </c>
    </row>
    <row r="43" spans="1:6" x14ac:dyDescent="0.3">
      <c r="A43" s="13">
        <v>43221</v>
      </c>
      <c r="B43" s="17">
        <v>660</v>
      </c>
      <c r="C43" s="12">
        <v>81.17784092337773</v>
      </c>
      <c r="E43" s="12">
        <v>91.595415239686645</v>
      </c>
      <c r="F43" s="12">
        <v>136.95002206531265</v>
      </c>
    </row>
    <row r="44" spans="1:6" x14ac:dyDescent="0.3">
      <c r="A44" s="13">
        <v>43313</v>
      </c>
      <c r="C44" s="12">
        <v>60.8434751678449</v>
      </c>
      <c r="E44" s="12">
        <v>44.325486653687022</v>
      </c>
      <c r="F44" s="12" t="s">
        <v>17</v>
      </c>
    </row>
    <row r="45" spans="1:6" x14ac:dyDescent="0.3">
      <c r="A45" s="13">
        <v>43405</v>
      </c>
      <c r="C45" s="12">
        <v>167.66208224004168</v>
      </c>
      <c r="E45" s="12">
        <v>74.436560212453344</v>
      </c>
      <c r="F45" s="12">
        <v>207.18473403929761</v>
      </c>
    </row>
    <row r="46" spans="1:6" x14ac:dyDescent="0.3">
      <c r="A46" s="13">
        <v>43497</v>
      </c>
      <c r="C46" s="12">
        <v>115.11827132080359</v>
      </c>
      <c r="E46" s="12">
        <v>41.356679657563269</v>
      </c>
      <c r="F46" s="12">
        <v>95.626610411029475</v>
      </c>
    </row>
    <row r="47" spans="1:6" x14ac:dyDescent="0.3">
      <c r="A47" s="13">
        <v>43586</v>
      </c>
      <c r="B47" s="18"/>
      <c r="C47" s="12">
        <v>53.3</v>
      </c>
      <c r="E47" s="12">
        <v>22.397870846717669</v>
      </c>
      <c r="F47" s="12">
        <v>109.68641114982579</v>
      </c>
    </row>
    <row r="48" spans="1:6" x14ac:dyDescent="0.3">
      <c r="A48" s="13">
        <v>43678</v>
      </c>
      <c r="C48" s="12">
        <v>31.1</v>
      </c>
      <c r="E48" s="12">
        <v>47.997319833234947</v>
      </c>
      <c r="F48" s="12">
        <v>104.35946539686954</v>
      </c>
    </row>
    <row r="49" spans="1:6" x14ac:dyDescent="0.3">
      <c r="A49" s="13">
        <v>43770</v>
      </c>
      <c r="C49" s="12">
        <v>45.7</v>
      </c>
      <c r="E49" s="12">
        <v>72.60711483740775</v>
      </c>
      <c r="F49" s="12">
        <v>108.39702505892808</v>
      </c>
    </row>
    <row r="50" spans="1:6" x14ac:dyDescent="0.3">
      <c r="A50" s="13">
        <v>43862</v>
      </c>
      <c r="C50" s="12">
        <v>64</v>
      </c>
      <c r="E50" s="12">
        <v>107.41677704355793</v>
      </c>
      <c r="F50" s="12">
        <v>139.6209542488954</v>
      </c>
    </row>
    <row r="51" spans="1:6" x14ac:dyDescent="0.3">
      <c r="A51" s="13">
        <v>43952</v>
      </c>
      <c r="B51" s="17">
        <v>112.03</v>
      </c>
      <c r="C51" s="12">
        <v>56.31</v>
      </c>
      <c r="E51" s="12">
        <v>19.225449515905947</v>
      </c>
      <c r="F51" s="12">
        <v>37.841530054644807</v>
      </c>
    </row>
    <row r="52" spans="1:6" x14ac:dyDescent="0.3">
      <c r="A52" s="13">
        <v>44044</v>
      </c>
      <c r="C52" s="12">
        <v>42.946708463949847</v>
      </c>
      <c r="E52" s="12">
        <v>62.582781456953647</v>
      </c>
      <c r="F52" s="12">
        <v>53.677419354838712</v>
      </c>
    </row>
    <row r="53" spans="1:6" x14ac:dyDescent="0.3">
      <c r="A53" s="13">
        <v>44136</v>
      </c>
      <c r="C53" s="12">
        <v>33.717579250720462</v>
      </c>
      <c r="E53" s="12">
        <v>23.291139240506329</v>
      </c>
      <c r="F53" s="12">
        <v>36.172839506172835</v>
      </c>
    </row>
    <row r="54" spans="1:6" x14ac:dyDescent="0.3">
      <c r="A54" s="13">
        <v>44228</v>
      </c>
      <c r="C54" s="12">
        <v>49.372384937238486</v>
      </c>
      <c r="E54" s="12">
        <v>24.246987951807231</v>
      </c>
      <c r="F54" s="12">
        <v>62.787136294027562</v>
      </c>
    </row>
    <row r="55" spans="1:6" x14ac:dyDescent="0.3">
      <c r="A55" s="13">
        <v>44317</v>
      </c>
      <c r="B55" s="17">
        <v>66.930000000000007</v>
      </c>
      <c r="C55" s="12">
        <v>31.034482758620694</v>
      </c>
      <c r="E55" s="12">
        <v>54.263565891472865</v>
      </c>
      <c r="F55" s="12">
        <v>41.517241379310349</v>
      </c>
    </row>
    <row r="56" spans="1:6" x14ac:dyDescent="0.3">
      <c r="A56" s="13">
        <v>44409</v>
      </c>
      <c r="C56" s="12">
        <v>35.199999999999996</v>
      </c>
      <c r="E56" s="12">
        <v>61.395348837209298</v>
      </c>
      <c r="F56" s="12">
        <v>65.719696969696969</v>
      </c>
    </row>
    <row r="57" spans="1:6" x14ac:dyDescent="0.3">
      <c r="A57" s="13">
        <v>44501</v>
      </c>
      <c r="C57" s="12">
        <v>31.159420289855074</v>
      </c>
      <c r="E57" s="12">
        <v>37.984496124031004</v>
      </c>
      <c r="F57" s="12">
        <v>42.546583850931682</v>
      </c>
    </row>
    <row r="58" spans="1:6" x14ac:dyDescent="0.3">
      <c r="A58" s="13">
        <v>44593</v>
      </c>
      <c r="C58" s="12">
        <v>45.731707317073173</v>
      </c>
      <c r="E58" s="12">
        <v>35.348837209302332</v>
      </c>
      <c r="F58" s="12">
        <v>36.73163418290855</v>
      </c>
    </row>
    <row r="59" spans="1:6" x14ac:dyDescent="0.3">
      <c r="A59" s="13">
        <v>44682</v>
      </c>
      <c r="B59" s="19">
        <v>56.156378600823018</v>
      </c>
      <c r="C59" s="12">
        <v>62.857142857142861</v>
      </c>
      <c r="E59" s="12">
        <v>23.96551724137931</v>
      </c>
      <c r="F59" s="12">
        <v>51.842105263157904</v>
      </c>
    </row>
    <row r="60" spans="1:6" x14ac:dyDescent="0.3">
      <c r="A60" s="13">
        <v>44774</v>
      </c>
      <c r="C60" s="12">
        <v>49.444444444444443</v>
      </c>
      <c r="E60" s="12">
        <v>34.255319148936167</v>
      </c>
      <c r="F60" s="12">
        <v>35.098039215686278</v>
      </c>
    </row>
    <row r="61" spans="1:6" x14ac:dyDescent="0.3">
      <c r="A61" s="13">
        <v>44866</v>
      </c>
      <c r="C61" s="12">
        <v>51.372549019607845</v>
      </c>
      <c r="E61" s="12">
        <v>36.406619385342786</v>
      </c>
      <c r="F61" s="12">
        <v>36.470588235294116</v>
      </c>
    </row>
    <row r="62" spans="1:6" x14ac:dyDescent="0.3">
      <c r="A62" s="13">
        <v>44958</v>
      </c>
      <c r="C62" s="12">
        <v>48.148148148148145</v>
      </c>
      <c r="E62" s="12">
        <v>32.068965517241381</v>
      </c>
      <c r="F62" s="12">
        <v>35.849056603773583</v>
      </c>
    </row>
    <row r="63" spans="1:6" x14ac:dyDescent="0.3">
      <c r="A63" s="13">
        <v>45047</v>
      </c>
      <c r="B63" s="19">
        <v>8.1873570588552713</v>
      </c>
      <c r="C63" s="12">
        <v>49.999999999999993</v>
      </c>
      <c r="E63" s="12">
        <v>32.038834951456309</v>
      </c>
      <c r="F63" s="12">
        <v>18.446601941747574</v>
      </c>
    </row>
    <row r="64" spans="1:6" x14ac:dyDescent="0.3">
      <c r="A64" s="13">
        <v>45139</v>
      </c>
      <c r="C64" s="12">
        <v>92.307692307692292</v>
      </c>
      <c r="E64" s="12">
        <v>38.028169014084504</v>
      </c>
      <c r="F64" s="12">
        <v>45.161290322580648</v>
      </c>
    </row>
    <row r="65" spans="1:6" x14ac:dyDescent="0.3">
      <c r="A65" s="13">
        <v>45231</v>
      </c>
      <c r="C65" s="12">
        <v>83.333333333333329</v>
      </c>
      <c r="E65" s="12">
        <v>26.388888888888886</v>
      </c>
      <c r="F65" s="12">
        <v>55.102040816326522</v>
      </c>
    </row>
    <row r="66" spans="1:6" x14ac:dyDescent="0.3">
      <c r="A66" s="13">
        <v>45323</v>
      </c>
      <c r="C66" s="12">
        <v>44</v>
      </c>
      <c r="E66" s="12">
        <v>59</v>
      </c>
      <c r="F66" s="12">
        <v>66</v>
      </c>
    </row>
    <row r="67" spans="1:6" x14ac:dyDescent="0.3">
      <c r="A67" s="13">
        <v>45413</v>
      </c>
      <c r="B67" s="19">
        <v>25.861999999999998</v>
      </c>
      <c r="C67" s="12">
        <v>48</v>
      </c>
      <c r="E67" s="12">
        <v>82</v>
      </c>
      <c r="F67" s="12">
        <v>52</v>
      </c>
    </row>
    <row r="68" spans="1:6" x14ac:dyDescent="0.3">
      <c r="A68" s="13">
        <v>45505</v>
      </c>
      <c r="C68" s="12">
        <v>64</v>
      </c>
      <c r="E68" s="12">
        <v>39</v>
      </c>
      <c r="F68" s="12">
        <v>32</v>
      </c>
    </row>
    <row r="69" spans="1:6" x14ac:dyDescent="0.3">
      <c r="A69" s="13">
        <v>45597</v>
      </c>
      <c r="C69" s="12">
        <v>23</v>
      </c>
      <c r="E69" s="12">
        <v>34</v>
      </c>
      <c r="F69" s="12">
        <v>38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9"/>
  <sheetViews>
    <sheetView zoomScaleNormal="100" workbookViewId="0">
      <pane xSplit="1" ySplit="1" topLeftCell="B57" activePane="bottomRight" state="frozen"/>
      <selection pane="topRight" activeCell="B1" sqref="B1"/>
      <selection pane="bottomLeft" activeCell="A2" sqref="A2"/>
      <selection pane="bottomRight" activeCell="A66" sqref="A66:A69"/>
    </sheetView>
  </sheetViews>
  <sheetFormatPr defaultColWidth="8.77734375" defaultRowHeight="15.05" x14ac:dyDescent="0.3"/>
  <cols>
    <col min="1" max="1" width="8.77734375" style="16"/>
    <col min="2" max="2" width="16.109375" style="18" customWidth="1"/>
    <col min="3" max="3" width="16" style="18" customWidth="1"/>
    <col min="4" max="4" width="13.44140625" style="18" customWidth="1"/>
    <col min="5" max="5" width="12.77734375" style="18" bestFit="1" customWidth="1"/>
    <col min="6" max="6" width="8.77734375" style="16"/>
    <col min="7" max="7" width="16.109375" style="16" bestFit="1" customWidth="1"/>
    <col min="8" max="8" width="16" style="16" bestFit="1" customWidth="1"/>
    <col min="9" max="9" width="13.44140625" style="16" bestFit="1" customWidth="1"/>
    <col min="10" max="10" width="13.109375" style="16" bestFit="1" customWidth="1"/>
    <col min="11" max="16384" width="8.77734375" style="16"/>
  </cols>
  <sheetData>
    <row r="1" spans="1:5" x14ac:dyDescent="0.3">
      <c r="B1" s="18" t="s">
        <v>2</v>
      </c>
      <c r="C1" s="18" t="s">
        <v>3</v>
      </c>
      <c r="D1" s="18" t="s">
        <v>5</v>
      </c>
      <c r="E1" s="18" t="s">
        <v>4</v>
      </c>
    </row>
    <row r="2" spans="1:5" x14ac:dyDescent="0.3">
      <c r="A2" s="13">
        <v>39527</v>
      </c>
      <c r="B2" s="18">
        <v>2.78</v>
      </c>
      <c r="E2" s="18">
        <v>5.43</v>
      </c>
    </row>
    <row r="3" spans="1:5" x14ac:dyDescent="0.3">
      <c r="A3" s="13">
        <v>39617</v>
      </c>
      <c r="B3" s="18">
        <v>1.3399999999999999</v>
      </c>
      <c r="E3" s="18">
        <v>3.64</v>
      </c>
    </row>
    <row r="4" spans="1:5" x14ac:dyDescent="0.3">
      <c r="A4" s="13">
        <v>39707</v>
      </c>
      <c r="B4" s="18">
        <v>2.5</v>
      </c>
      <c r="E4" s="18">
        <v>4.7699999999999996</v>
      </c>
    </row>
    <row r="5" spans="1:5" x14ac:dyDescent="0.3">
      <c r="A5" s="13">
        <v>39797</v>
      </c>
      <c r="B5" s="18">
        <v>1.72</v>
      </c>
      <c r="E5" s="18">
        <v>4.72</v>
      </c>
    </row>
    <row r="6" spans="1:5" x14ac:dyDescent="0.3">
      <c r="A6" s="13">
        <v>39887</v>
      </c>
      <c r="B6" s="18">
        <v>1.94</v>
      </c>
      <c r="E6" s="18">
        <v>6.3100000000000005</v>
      </c>
    </row>
    <row r="7" spans="1:5" x14ac:dyDescent="0.3">
      <c r="A7" s="13">
        <v>39977</v>
      </c>
      <c r="B7" s="18">
        <v>1.84</v>
      </c>
      <c r="E7" s="18">
        <v>5.88</v>
      </c>
    </row>
    <row r="8" spans="1:5" x14ac:dyDescent="0.3">
      <c r="A8" s="13">
        <v>40067</v>
      </c>
      <c r="B8" s="18">
        <v>2.42</v>
      </c>
      <c r="E8" s="18">
        <v>7.19</v>
      </c>
    </row>
    <row r="9" spans="1:5" x14ac:dyDescent="0.3">
      <c r="A9" s="13">
        <v>40157</v>
      </c>
      <c r="B9" s="18">
        <v>1.36</v>
      </c>
      <c r="E9" s="18">
        <v>5.33</v>
      </c>
    </row>
    <row r="10" spans="1:5" x14ac:dyDescent="0.3">
      <c r="A10" s="13">
        <v>40247</v>
      </c>
      <c r="B10" s="18">
        <v>1.369</v>
      </c>
      <c r="E10" s="18">
        <v>7.9080000000000004</v>
      </c>
    </row>
    <row r="11" spans="1:5" x14ac:dyDescent="0.3">
      <c r="A11" s="13">
        <v>40337</v>
      </c>
      <c r="B11" s="18">
        <v>3.4</v>
      </c>
      <c r="E11" s="18">
        <v>6.35</v>
      </c>
    </row>
    <row r="12" spans="1:5" x14ac:dyDescent="0.3">
      <c r="A12" s="13">
        <v>40427</v>
      </c>
      <c r="B12" s="18">
        <v>1.74</v>
      </c>
      <c r="E12" s="18">
        <v>5.3200000000000012</v>
      </c>
    </row>
    <row r="13" spans="1:5" x14ac:dyDescent="0.3">
      <c r="A13" s="13">
        <v>40517</v>
      </c>
      <c r="B13" s="18">
        <v>1.89</v>
      </c>
      <c r="E13" s="18">
        <v>8.98</v>
      </c>
    </row>
    <row r="14" spans="1:5" x14ac:dyDescent="0.3">
      <c r="A14" s="13">
        <v>40607</v>
      </c>
    </row>
    <row r="15" spans="1:5" x14ac:dyDescent="0.3">
      <c r="A15" s="13">
        <v>40664</v>
      </c>
      <c r="B15" s="18">
        <v>1.71</v>
      </c>
      <c r="E15" s="18">
        <v>6.18</v>
      </c>
    </row>
    <row r="16" spans="1:5" x14ac:dyDescent="0.3">
      <c r="A16" s="13">
        <v>40725</v>
      </c>
      <c r="B16" s="18">
        <v>3.77</v>
      </c>
      <c r="E16" s="18">
        <v>2.3099999999999996</v>
      </c>
    </row>
    <row r="17" spans="1:5" x14ac:dyDescent="0.3">
      <c r="A17" s="13">
        <v>40877</v>
      </c>
      <c r="B17" s="18">
        <v>3.62</v>
      </c>
      <c r="E17" s="18">
        <v>5.0200000000000005</v>
      </c>
    </row>
    <row r="18" spans="1:5" x14ac:dyDescent="0.3">
      <c r="A18" s="13">
        <v>40967</v>
      </c>
      <c r="B18" s="18">
        <v>2.7800000000000002</v>
      </c>
      <c r="E18" s="18">
        <v>4.2300000000000004</v>
      </c>
    </row>
    <row r="19" spans="1:5" x14ac:dyDescent="0.3">
      <c r="A19" s="13">
        <v>41057</v>
      </c>
      <c r="B19" s="18">
        <v>3.21</v>
      </c>
      <c r="E19" s="18">
        <v>5.83</v>
      </c>
    </row>
    <row r="20" spans="1:5" x14ac:dyDescent="0.3">
      <c r="A20" s="13">
        <v>41147</v>
      </c>
      <c r="B20" s="18">
        <v>4.63</v>
      </c>
      <c r="E20" s="18">
        <v>5.74</v>
      </c>
    </row>
    <row r="21" spans="1:5" x14ac:dyDescent="0.3">
      <c r="A21" s="13">
        <v>41237</v>
      </c>
      <c r="B21" s="18">
        <v>5.25</v>
      </c>
      <c r="E21" s="18">
        <v>5.92</v>
      </c>
    </row>
    <row r="22" spans="1:5" x14ac:dyDescent="0.3">
      <c r="A22" s="13">
        <v>41327</v>
      </c>
      <c r="B22" s="18">
        <v>5.3100000000000005</v>
      </c>
      <c r="E22" s="18">
        <v>6.74</v>
      </c>
    </row>
    <row r="23" spans="1:5" x14ac:dyDescent="0.3">
      <c r="A23" s="13">
        <v>41417</v>
      </c>
      <c r="B23" s="18">
        <v>6.0949999999999998</v>
      </c>
      <c r="C23" s="18">
        <v>2.6399999999999997</v>
      </c>
      <c r="D23" s="18">
        <v>3.27</v>
      </c>
      <c r="E23" s="18">
        <v>17.490000000000002</v>
      </c>
    </row>
    <row r="24" spans="1:5" x14ac:dyDescent="0.3">
      <c r="A24" s="13">
        <v>41507</v>
      </c>
      <c r="B24" s="18">
        <v>2.4600000000000004</v>
      </c>
      <c r="C24" s="18">
        <v>1.25</v>
      </c>
      <c r="D24" s="18">
        <v>4.24</v>
      </c>
      <c r="E24" s="18" t="s">
        <v>17</v>
      </c>
    </row>
    <row r="25" spans="1:5" x14ac:dyDescent="0.3">
      <c r="A25" s="13">
        <v>41597</v>
      </c>
      <c r="B25" s="18">
        <v>2.7310000000000003</v>
      </c>
      <c r="C25" s="18" t="s">
        <v>17</v>
      </c>
      <c r="D25" s="18">
        <v>11.22</v>
      </c>
      <c r="E25" s="18">
        <v>11.24</v>
      </c>
    </row>
    <row r="26" spans="1:5" x14ac:dyDescent="0.3">
      <c r="A26" s="13">
        <v>41687</v>
      </c>
      <c r="B26" s="18">
        <v>5.85</v>
      </c>
      <c r="C26" s="18">
        <v>4.93</v>
      </c>
      <c r="D26" s="18">
        <v>13.86</v>
      </c>
      <c r="E26" s="18">
        <v>11.920000000000002</v>
      </c>
    </row>
    <row r="27" spans="1:5" x14ac:dyDescent="0.3">
      <c r="A27" s="13">
        <v>41777</v>
      </c>
      <c r="B27" s="18">
        <v>1.3300000000000003</v>
      </c>
      <c r="C27" s="18">
        <v>1.7830000000000001</v>
      </c>
      <c r="D27" s="18">
        <v>9.74</v>
      </c>
      <c r="E27" s="18">
        <v>10.64</v>
      </c>
    </row>
    <row r="28" spans="1:5" x14ac:dyDescent="0.3">
      <c r="A28" s="13">
        <v>41867</v>
      </c>
      <c r="B28" s="18">
        <v>1.9500000000000002</v>
      </c>
      <c r="C28" s="18">
        <v>3.6100000000000003</v>
      </c>
      <c r="D28" s="18">
        <v>4.7200000000000006</v>
      </c>
      <c r="E28" s="18">
        <v>13.719999999999999</v>
      </c>
    </row>
    <row r="29" spans="1:5" x14ac:dyDescent="0.3">
      <c r="A29" s="13">
        <v>41957</v>
      </c>
      <c r="B29" s="18">
        <v>1.3889999999999998</v>
      </c>
      <c r="C29" s="18">
        <v>1.627</v>
      </c>
      <c r="D29" s="18">
        <v>2.9180000000000001</v>
      </c>
      <c r="E29" s="18">
        <v>3.488</v>
      </c>
    </row>
    <row r="30" spans="1:5" x14ac:dyDescent="0.3">
      <c r="A30" s="13">
        <v>42047</v>
      </c>
      <c r="B30" s="18">
        <v>4.7170000000000005</v>
      </c>
      <c r="C30" s="18">
        <v>1.139</v>
      </c>
      <c r="D30" s="18">
        <v>2.137</v>
      </c>
      <c r="E30" s="18">
        <v>3.7130000000000001</v>
      </c>
    </row>
    <row r="31" spans="1:5" x14ac:dyDescent="0.3">
      <c r="A31" s="13">
        <v>42137</v>
      </c>
      <c r="B31" s="18">
        <v>2.1800000000000002</v>
      </c>
      <c r="C31" s="18">
        <v>2.15</v>
      </c>
      <c r="D31" s="18">
        <v>4.8099999999999987</v>
      </c>
      <c r="E31" s="18">
        <v>5.8999999999999995</v>
      </c>
    </row>
    <row r="32" spans="1:5" x14ac:dyDescent="0.3">
      <c r="A32" s="13">
        <v>42227</v>
      </c>
      <c r="B32" s="18">
        <v>1.21</v>
      </c>
      <c r="C32" s="18">
        <v>1.9200000000000002</v>
      </c>
      <c r="D32" s="18">
        <v>3.87</v>
      </c>
      <c r="E32" s="18">
        <v>4.38</v>
      </c>
    </row>
    <row r="33" spans="1:5" x14ac:dyDescent="0.3">
      <c r="A33" s="13">
        <v>42317</v>
      </c>
      <c r="B33" s="18">
        <v>2.19</v>
      </c>
      <c r="C33" s="18">
        <v>2.4200000000000004</v>
      </c>
      <c r="D33" s="18">
        <v>3.3840000000000003</v>
      </c>
      <c r="E33" s="18">
        <v>4.9000000000000012</v>
      </c>
    </row>
    <row r="34" spans="1:5" x14ac:dyDescent="0.3">
      <c r="A34" s="13">
        <v>42407</v>
      </c>
      <c r="B34" s="18">
        <v>2.66</v>
      </c>
      <c r="C34" s="18">
        <v>1.85</v>
      </c>
      <c r="D34" s="18">
        <v>4.5999999999999996</v>
      </c>
      <c r="E34" s="18">
        <v>6.3999999999999995</v>
      </c>
    </row>
    <row r="35" spans="1:5" x14ac:dyDescent="0.3">
      <c r="A35" s="13">
        <v>42497</v>
      </c>
      <c r="B35" s="18">
        <v>1.5591194999999998</v>
      </c>
      <c r="D35" s="18">
        <v>6.1224800000000013</v>
      </c>
      <c r="E35" s="18">
        <v>2.2226759999999999</v>
      </c>
    </row>
    <row r="36" spans="1:5" x14ac:dyDescent="0.3">
      <c r="A36" s="13">
        <v>42587</v>
      </c>
      <c r="B36" s="18">
        <v>1.9502509428099999</v>
      </c>
      <c r="D36" s="18">
        <v>6.9464635000000001</v>
      </c>
      <c r="E36" s="18">
        <v>8.2631664000000011</v>
      </c>
    </row>
    <row r="37" spans="1:5" x14ac:dyDescent="0.3">
      <c r="A37" s="13">
        <v>42677</v>
      </c>
      <c r="B37" s="18">
        <v>2.8630215399999996</v>
      </c>
      <c r="D37" s="18">
        <v>4.3580350000000001</v>
      </c>
      <c r="E37" s="18">
        <v>5.872073939999999</v>
      </c>
    </row>
    <row r="38" spans="1:5" x14ac:dyDescent="0.3">
      <c r="A38" s="13">
        <v>42767</v>
      </c>
      <c r="B38" s="18">
        <v>0.75197623099999999</v>
      </c>
      <c r="D38" s="18">
        <v>6.6099999999999994</v>
      </c>
      <c r="E38" s="18">
        <v>10.94</v>
      </c>
    </row>
    <row r="39" spans="1:5" x14ac:dyDescent="0.3">
      <c r="A39" s="13">
        <v>42856</v>
      </c>
      <c r="B39" s="18">
        <v>2.7407000000000004</v>
      </c>
      <c r="D39" s="18">
        <v>6.2443999999999997</v>
      </c>
      <c r="E39" s="18">
        <v>10.369200000000001</v>
      </c>
    </row>
    <row r="40" spans="1:5" x14ac:dyDescent="0.3">
      <c r="A40" s="13">
        <v>42948</v>
      </c>
      <c r="B40" s="18">
        <v>3.5812999999999997</v>
      </c>
      <c r="D40" s="18">
        <v>3.2104999999999992</v>
      </c>
      <c r="E40" s="18">
        <v>3.3740000000000001</v>
      </c>
    </row>
    <row r="41" spans="1:5" x14ac:dyDescent="0.3">
      <c r="A41" s="13">
        <v>43040</v>
      </c>
      <c r="B41" s="18">
        <v>4.96</v>
      </c>
      <c r="D41" s="18">
        <v>1.86</v>
      </c>
      <c r="E41" s="18">
        <v>2.34</v>
      </c>
    </row>
    <row r="42" spans="1:5" x14ac:dyDescent="0.3">
      <c r="A42" s="13">
        <v>43132</v>
      </c>
      <c r="B42" s="18">
        <v>2.21</v>
      </c>
      <c r="D42" s="18">
        <v>4.4000000000000004</v>
      </c>
      <c r="E42" s="18">
        <v>3.1</v>
      </c>
    </row>
    <row r="43" spans="1:5" x14ac:dyDescent="0.3">
      <c r="A43" s="13">
        <v>43221</v>
      </c>
      <c r="B43" s="18">
        <v>1.548</v>
      </c>
      <c r="D43" s="18">
        <v>6.6269999999999998</v>
      </c>
      <c r="E43" s="18">
        <v>6.1350000000000007</v>
      </c>
    </row>
    <row r="44" spans="1:5" x14ac:dyDescent="0.3">
      <c r="A44" s="13">
        <v>43313</v>
      </c>
      <c r="B44" s="18">
        <v>2.3420000000000001</v>
      </c>
      <c r="D44" s="18">
        <v>2.145</v>
      </c>
      <c r="E44" s="18" t="s">
        <v>17</v>
      </c>
    </row>
    <row r="45" spans="1:5" x14ac:dyDescent="0.3">
      <c r="A45" s="13">
        <v>43405</v>
      </c>
      <c r="B45" s="18">
        <v>0.67399999999999993</v>
      </c>
      <c r="D45" s="18">
        <v>5.0679999999999996</v>
      </c>
      <c r="E45" s="18">
        <v>8.5020000000000007</v>
      </c>
    </row>
    <row r="46" spans="1:5" x14ac:dyDescent="0.3">
      <c r="A46" s="13">
        <v>43497</v>
      </c>
      <c r="B46" s="18">
        <v>1.05</v>
      </c>
      <c r="D46" s="18">
        <v>3.343</v>
      </c>
      <c r="E46" s="18">
        <v>7.0970000000000013</v>
      </c>
    </row>
    <row r="47" spans="1:5" x14ac:dyDescent="0.3">
      <c r="A47" s="13">
        <v>43586</v>
      </c>
      <c r="B47" s="18">
        <v>1.36</v>
      </c>
      <c r="D47" s="18">
        <v>1.57</v>
      </c>
      <c r="E47" s="18">
        <v>3.15</v>
      </c>
    </row>
    <row r="48" spans="1:5" x14ac:dyDescent="0.3">
      <c r="A48" s="13">
        <v>43678</v>
      </c>
      <c r="B48" s="18">
        <v>1.1000000000000001</v>
      </c>
      <c r="D48" s="18">
        <v>2.94</v>
      </c>
      <c r="E48" s="18">
        <v>5.8</v>
      </c>
    </row>
    <row r="49" spans="1:11" x14ac:dyDescent="0.3">
      <c r="A49" s="13">
        <v>43770</v>
      </c>
      <c r="B49" s="18">
        <v>1.93</v>
      </c>
      <c r="D49" s="18">
        <v>3.94</v>
      </c>
      <c r="E49" s="18">
        <v>5.67</v>
      </c>
    </row>
    <row r="50" spans="1:11" x14ac:dyDescent="0.3">
      <c r="A50" s="13">
        <v>43862</v>
      </c>
      <c r="B50" s="18">
        <v>2.69</v>
      </c>
      <c r="D50" s="18">
        <v>5.34</v>
      </c>
      <c r="E50" s="18">
        <v>4.74</v>
      </c>
    </row>
    <row r="51" spans="1:11" x14ac:dyDescent="0.3">
      <c r="A51" s="13">
        <v>43952</v>
      </c>
      <c r="B51" s="18">
        <v>1.25</v>
      </c>
      <c r="D51" s="18">
        <v>1.39</v>
      </c>
      <c r="E51" s="18">
        <v>2.77</v>
      </c>
      <c r="I51" s="20"/>
      <c r="K51" s="20"/>
    </row>
    <row r="52" spans="1:11" x14ac:dyDescent="0.3">
      <c r="A52" s="13">
        <v>44044</v>
      </c>
      <c r="B52" s="18">
        <v>1.37</v>
      </c>
      <c r="D52" s="18">
        <v>3.78</v>
      </c>
      <c r="E52" s="18">
        <v>4.16</v>
      </c>
      <c r="I52" s="20"/>
      <c r="K52" s="20"/>
    </row>
    <row r="53" spans="1:11" x14ac:dyDescent="0.3">
      <c r="A53" s="13">
        <v>44136</v>
      </c>
      <c r="B53" s="18">
        <v>1.17</v>
      </c>
      <c r="D53" s="18">
        <v>1.84</v>
      </c>
      <c r="E53" s="18">
        <v>1.53</v>
      </c>
      <c r="I53" s="20"/>
      <c r="K53" s="20"/>
    </row>
    <row r="54" spans="1:11" x14ac:dyDescent="0.3">
      <c r="A54" s="13">
        <v>44228</v>
      </c>
      <c r="B54" s="18">
        <v>1.18</v>
      </c>
      <c r="D54" s="18">
        <v>1.61</v>
      </c>
      <c r="E54" s="18">
        <v>1.8</v>
      </c>
    </row>
    <row r="55" spans="1:11" x14ac:dyDescent="0.3">
      <c r="A55" s="13">
        <v>44317</v>
      </c>
      <c r="B55" s="18">
        <v>1.5</v>
      </c>
      <c r="D55" s="18">
        <v>3.5</v>
      </c>
      <c r="E55" s="18">
        <v>3</v>
      </c>
    </row>
    <row r="56" spans="1:11" x14ac:dyDescent="0.3">
      <c r="A56" s="13">
        <v>44409</v>
      </c>
      <c r="B56" s="18">
        <v>1.8</v>
      </c>
      <c r="D56" s="18">
        <v>4</v>
      </c>
      <c r="E56" s="18">
        <v>3.5</v>
      </c>
    </row>
    <row r="57" spans="1:11" x14ac:dyDescent="0.3">
      <c r="A57" s="13">
        <v>44501</v>
      </c>
      <c r="B57" s="18">
        <v>1.3</v>
      </c>
      <c r="D57" s="18">
        <v>2.5</v>
      </c>
      <c r="E57" s="18">
        <v>2.7</v>
      </c>
    </row>
    <row r="58" spans="1:11" x14ac:dyDescent="0.3">
      <c r="A58" s="13">
        <v>44593</v>
      </c>
      <c r="B58" s="18">
        <v>1.5</v>
      </c>
      <c r="D58" s="18">
        <v>2.2999999999999998</v>
      </c>
      <c r="E58" s="18">
        <v>2.5</v>
      </c>
    </row>
    <row r="59" spans="1:11" x14ac:dyDescent="0.3">
      <c r="A59" s="13">
        <v>44682</v>
      </c>
      <c r="B59" s="18">
        <v>0.88</v>
      </c>
      <c r="D59" s="18">
        <v>1.39</v>
      </c>
      <c r="E59" s="18">
        <v>1.9700000000000002</v>
      </c>
    </row>
    <row r="60" spans="1:11" x14ac:dyDescent="0.3">
      <c r="A60" s="13">
        <v>44774</v>
      </c>
      <c r="B60" s="18">
        <v>0.89</v>
      </c>
      <c r="D60" s="18">
        <v>1.6099999999999999</v>
      </c>
      <c r="E60" s="18">
        <v>1.79</v>
      </c>
    </row>
    <row r="61" spans="1:11" x14ac:dyDescent="0.3">
      <c r="A61" s="13">
        <v>44866</v>
      </c>
      <c r="B61" s="18">
        <v>1.31</v>
      </c>
      <c r="D61" s="18">
        <v>1.54</v>
      </c>
      <c r="E61" s="18">
        <v>2.17</v>
      </c>
    </row>
    <row r="62" spans="1:11" x14ac:dyDescent="0.3">
      <c r="A62" s="13">
        <v>44958</v>
      </c>
      <c r="B62" s="18">
        <v>1.3</v>
      </c>
      <c r="D62" s="18">
        <v>1.86</v>
      </c>
      <c r="E62" s="18">
        <v>1.9</v>
      </c>
    </row>
    <row r="63" spans="1:11" x14ac:dyDescent="0.3">
      <c r="A63" s="13">
        <v>45047</v>
      </c>
      <c r="B63" s="18">
        <v>0.79999999999999993</v>
      </c>
      <c r="D63" s="18">
        <v>3.3</v>
      </c>
      <c r="E63" s="18">
        <v>1.9000000000000001</v>
      </c>
    </row>
    <row r="64" spans="1:11" x14ac:dyDescent="0.3">
      <c r="A64" s="13">
        <v>45139</v>
      </c>
      <c r="B64" s="18">
        <v>1.2</v>
      </c>
      <c r="D64" s="18">
        <v>2.6999999999999997</v>
      </c>
      <c r="E64" s="18">
        <v>2.8000000000000003</v>
      </c>
    </row>
    <row r="65" spans="1:5" x14ac:dyDescent="0.3">
      <c r="A65" s="13">
        <v>45231</v>
      </c>
      <c r="B65" s="18">
        <v>1.5</v>
      </c>
      <c r="D65" s="18">
        <v>1.9</v>
      </c>
      <c r="E65" s="18">
        <v>2.6999999999999997</v>
      </c>
    </row>
    <row r="66" spans="1:5" x14ac:dyDescent="0.3">
      <c r="A66" s="13">
        <v>45323</v>
      </c>
      <c r="B66" s="18">
        <v>0.7</v>
      </c>
      <c r="D66" s="18">
        <v>2.6</v>
      </c>
      <c r="E66" s="18">
        <v>3.8000000000000003</v>
      </c>
    </row>
    <row r="67" spans="1:5" x14ac:dyDescent="0.3">
      <c r="A67" s="13">
        <v>45413</v>
      </c>
      <c r="B67" s="18">
        <v>0.8</v>
      </c>
      <c r="D67" s="18">
        <v>2.7</v>
      </c>
      <c r="E67" s="18">
        <v>3</v>
      </c>
    </row>
    <row r="68" spans="1:5" x14ac:dyDescent="0.3">
      <c r="A68" s="13">
        <v>45505</v>
      </c>
      <c r="B68" s="18">
        <v>1.3</v>
      </c>
      <c r="D68" s="18">
        <v>1.9</v>
      </c>
      <c r="E68" s="18">
        <v>1.5</v>
      </c>
    </row>
    <row r="69" spans="1:5" x14ac:dyDescent="0.3">
      <c r="A69" s="13">
        <v>45597</v>
      </c>
      <c r="B69" s="18">
        <v>0.9</v>
      </c>
      <c r="D69" s="18">
        <v>1.8</v>
      </c>
      <c r="E69" s="18">
        <v>1.7000000000000002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61"/>
  <sheetViews>
    <sheetView workbookViewId="0">
      <pane xSplit="1" ySplit="1" topLeftCell="B43" activePane="bottomRight" state="frozen"/>
      <selection pane="topRight" activeCell="B1" sqref="B1"/>
      <selection pane="bottomLeft" activeCell="A2" sqref="A2"/>
      <selection pane="bottomRight" activeCell="G58" sqref="G58"/>
    </sheetView>
  </sheetViews>
  <sheetFormatPr defaultColWidth="8.77734375" defaultRowHeight="15.05" x14ac:dyDescent="0.3"/>
  <cols>
    <col min="1" max="1" width="8.77734375" style="16"/>
    <col min="2" max="2" width="15.44140625" style="18" bestFit="1" customWidth="1"/>
    <col min="3" max="3" width="15.33203125" style="18" bestFit="1" customWidth="1"/>
    <col min="4" max="5" width="12.44140625" style="18" bestFit="1" customWidth="1"/>
    <col min="6" max="16384" width="8.77734375" style="16"/>
  </cols>
  <sheetData>
    <row r="1" spans="1:5" x14ac:dyDescent="0.3">
      <c r="A1" s="16" t="s">
        <v>16</v>
      </c>
      <c r="B1" s="18" t="s">
        <v>2</v>
      </c>
      <c r="C1" s="18" t="s">
        <v>3</v>
      </c>
      <c r="D1" s="18" t="s">
        <v>5</v>
      </c>
      <c r="E1" s="18" t="s">
        <v>4</v>
      </c>
    </row>
    <row r="2" spans="1:5" x14ac:dyDescent="0.3">
      <c r="A2" s="13">
        <v>40247</v>
      </c>
      <c r="B2" s="18">
        <v>1.74</v>
      </c>
      <c r="C2" s="18">
        <f>AVERAGE(1.88,1.51)</f>
        <v>1.6949999999999998</v>
      </c>
      <c r="D2" s="18">
        <v>5.5</v>
      </c>
      <c r="E2" s="18">
        <v>5.74</v>
      </c>
    </row>
    <row r="3" spans="1:5" x14ac:dyDescent="0.3">
      <c r="A3" s="13">
        <v>40337</v>
      </c>
      <c r="B3" s="18">
        <f>AVERAGE(1.26,2.04,1.04)</f>
        <v>1.4466666666666665</v>
      </c>
      <c r="C3" s="18">
        <v>2.0299999999999998</v>
      </c>
      <c r="D3" s="18">
        <f>AVERAGE(9.9,5.32,6.73)</f>
        <v>7.3166666666666673</v>
      </c>
      <c r="E3" s="18">
        <f>AVERAGE(,3.8,5.77)</f>
        <v>3.19</v>
      </c>
    </row>
    <row r="4" spans="1:5" x14ac:dyDescent="0.3">
      <c r="A4" s="13">
        <v>40427</v>
      </c>
      <c r="B4" s="18">
        <f>AVERAGE(2.03,3.03)</f>
        <v>2.5299999999999998</v>
      </c>
      <c r="C4" s="18">
        <v>1.68</v>
      </c>
      <c r="D4" s="18">
        <f>AVERAGE(3.84,5.73)</f>
        <v>4.7850000000000001</v>
      </c>
      <c r="E4" s="18">
        <v>5.35</v>
      </c>
    </row>
    <row r="5" spans="1:5" x14ac:dyDescent="0.3">
      <c r="A5" s="13">
        <v>40517</v>
      </c>
      <c r="B5" s="18">
        <v>2.23</v>
      </c>
      <c r="C5" s="18">
        <v>1.39</v>
      </c>
      <c r="E5" s="18">
        <v>3.5</v>
      </c>
    </row>
    <row r="6" spans="1:5" x14ac:dyDescent="0.3">
      <c r="A6" s="13">
        <v>40607</v>
      </c>
    </row>
    <row r="7" spans="1:5" x14ac:dyDescent="0.3">
      <c r="A7" s="13">
        <v>40697</v>
      </c>
      <c r="B7" s="18">
        <v>6</v>
      </c>
      <c r="D7" s="18">
        <v>8.1999999999999993</v>
      </c>
    </row>
    <row r="8" spans="1:5" x14ac:dyDescent="0.3">
      <c r="A8" s="13">
        <v>40787</v>
      </c>
      <c r="B8" s="18">
        <v>8.3000000000000007</v>
      </c>
      <c r="C8" s="18">
        <v>6</v>
      </c>
      <c r="D8" s="18">
        <v>2.1</v>
      </c>
      <c r="E8" s="18">
        <v>3.6</v>
      </c>
    </row>
    <row r="9" spans="1:5" x14ac:dyDescent="0.3">
      <c r="A9" s="13">
        <v>40877</v>
      </c>
      <c r="B9" s="18">
        <v>1.7</v>
      </c>
      <c r="C9" s="18">
        <v>1.8</v>
      </c>
      <c r="D9" s="18">
        <v>1.6</v>
      </c>
      <c r="E9" s="18">
        <v>10.8</v>
      </c>
    </row>
    <row r="10" spans="1:5" x14ac:dyDescent="0.3">
      <c r="A10" s="13">
        <v>40967</v>
      </c>
      <c r="B10" s="18">
        <v>2.1</v>
      </c>
      <c r="C10" s="18">
        <v>0.1</v>
      </c>
      <c r="D10" s="18">
        <v>2.1</v>
      </c>
      <c r="E10" s="18">
        <v>4.0999999999999996</v>
      </c>
    </row>
    <row r="11" spans="1:5" x14ac:dyDescent="0.3">
      <c r="A11" s="13">
        <v>41057</v>
      </c>
      <c r="B11" s="18">
        <v>1.1000000000000001</v>
      </c>
      <c r="C11" s="18">
        <v>1</v>
      </c>
      <c r="D11" s="18">
        <v>2.6</v>
      </c>
      <c r="E11" s="18">
        <v>2.2000000000000002</v>
      </c>
    </row>
    <row r="12" spans="1:5" x14ac:dyDescent="0.3">
      <c r="A12" s="13">
        <v>41147</v>
      </c>
      <c r="B12" s="18">
        <v>0.4</v>
      </c>
      <c r="C12" s="18">
        <v>0.6</v>
      </c>
      <c r="D12" s="18">
        <v>1.3</v>
      </c>
      <c r="E12" s="18">
        <v>3.1</v>
      </c>
    </row>
    <row r="13" spans="1:5" x14ac:dyDescent="0.3">
      <c r="A13" s="13">
        <v>41237</v>
      </c>
      <c r="B13" s="18">
        <v>0.4</v>
      </c>
      <c r="C13" s="18">
        <v>0.3</v>
      </c>
      <c r="D13" s="18">
        <v>1.5</v>
      </c>
      <c r="E13" s="18">
        <v>2.8</v>
      </c>
    </row>
    <row r="14" spans="1:5" x14ac:dyDescent="0.3">
      <c r="A14" s="13">
        <v>41327</v>
      </c>
      <c r="B14" s="18">
        <v>1</v>
      </c>
      <c r="C14" s="18">
        <v>1.4</v>
      </c>
      <c r="D14" s="18">
        <v>1.7</v>
      </c>
    </row>
    <row r="15" spans="1:5" x14ac:dyDescent="0.3">
      <c r="A15" s="13">
        <v>41417</v>
      </c>
      <c r="B15" s="18">
        <v>2.8</v>
      </c>
      <c r="C15" s="18">
        <v>1.3</v>
      </c>
      <c r="D15" s="18">
        <v>2.2000000000000002</v>
      </c>
      <c r="E15" s="18">
        <v>13.6</v>
      </c>
    </row>
    <row r="16" spans="1:5" x14ac:dyDescent="0.3">
      <c r="A16" s="13">
        <v>41507</v>
      </c>
      <c r="B16" s="18">
        <v>0.95</v>
      </c>
      <c r="C16" s="18">
        <v>1.7</v>
      </c>
      <c r="D16" s="18">
        <v>9.1999999999999993</v>
      </c>
    </row>
    <row r="17" spans="1:5" x14ac:dyDescent="0.3">
      <c r="A17" s="13">
        <v>41597</v>
      </c>
      <c r="B17" s="18">
        <v>1.55</v>
      </c>
      <c r="D17" s="18">
        <v>16.3</v>
      </c>
      <c r="E17" s="18">
        <v>9.6</v>
      </c>
    </row>
    <row r="18" spans="1:5" x14ac:dyDescent="0.3">
      <c r="A18" s="13">
        <v>41687</v>
      </c>
      <c r="B18" s="18">
        <v>3.4</v>
      </c>
      <c r="C18" s="18">
        <v>2.6</v>
      </c>
      <c r="D18" s="18">
        <v>10.9</v>
      </c>
      <c r="E18" s="18">
        <v>2.8</v>
      </c>
    </row>
    <row r="19" spans="1:5" x14ac:dyDescent="0.3">
      <c r="A19" s="13">
        <v>41777</v>
      </c>
      <c r="B19" s="18">
        <v>1.76</v>
      </c>
      <c r="C19" s="18">
        <v>5.3</v>
      </c>
      <c r="D19" s="18">
        <v>7.6</v>
      </c>
      <c r="E19" s="18">
        <v>5.6</v>
      </c>
    </row>
    <row r="20" spans="1:5" x14ac:dyDescent="0.3">
      <c r="A20" s="13">
        <v>41867</v>
      </c>
      <c r="B20" s="18">
        <v>3.53</v>
      </c>
      <c r="C20" s="18">
        <v>3</v>
      </c>
      <c r="D20" s="18">
        <v>3.9</v>
      </c>
      <c r="E20" s="18">
        <v>3</v>
      </c>
    </row>
    <row r="21" spans="1:5" x14ac:dyDescent="0.3">
      <c r="A21" s="13">
        <v>41957</v>
      </c>
      <c r="B21" s="18">
        <v>1.72</v>
      </c>
      <c r="C21" s="18">
        <v>2.5</v>
      </c>
      <c r="D21" s="18">
        <v>3.37</v>
      </c>
      <c r="E21" s="18">
        <v>4.67</v>
      </c>
    </row>
    <row r="22" spans="1:5" x14ac:dyDescent="0.3">
      <c r="A22" s="13">
        <v>42047</v>
      </c>
      <c r="B22" s="18">
        <v>2.0099999999999998</v>
      </c>
      <c r="C22" s="18">
        <v>2.58</v>
      </c>
      <c r="D22" s="18">
        <v>3.2</v>
      </c>
      <c r="E22" s="18">
        <v>4.8</v>
      </c>
    </row>
    <row r="23" spans="1:5" x14ac:dyDescent="0.3">
      <c r="A23" s="13">
        <v>42137</v>
      </c>
      <c r="B23" s="18">
        <v>2.4</v>
      </c>
      <c r="C23" s="18">
        <v>2.6</v>
      </c>
      <c r="D23" s="18">
        <v>5.4</v>
      </c>
      <c r="E23" s="18">
        <v>4.8</v>
      </c>
    </row>
    <row r="24" spans="1:5" x14ac:dyDescent="0.3">
      <c r="A24" s="13">
        <v>42227</v>
      </c>
      <c r="B24" s="18">
        <v>1.2</v>
      </c>
      <c r="C24" s="18">
        <v>1.4</v>
      </c>
      <c r="D24" s="18">
        <v>4.37</v>
      </c>
      <c r="E24" s="18">
        <v>4.7</v>
      </c>
    </row>
    <row r="25" spans="1:5" x14ac:dyDescent="0.3">
      <c r="A25" s="13">
        <v>42317</v>
      </c>
      <c r="B25" s="18">
        <v>1.59</v>
      </c>
      <c r="C25" s="18">
        <v>1.6</v>
      </c>
      <c r="D25" s="18">
        <v>2</v>
      </c>
      <c r="E25" s="18">
        <v>3.3</v>
      </c>
    </row>
    <row r="26" spans="1:5" x14ac:dyDescent="0.3">
      <c r="A26" s="13">
        <v>42407</v>
      </c>
      <c r="B26" s="18">
        <v>0.68</v>
      </c>
      <c r="C26" s="18">
        <v>1</v>
      </c>
      <c r="D26" s="18">
        <v>3.8</v>
      </c>
      <c r="E26" s="18">
        <v>5</v>
      </c>
    </row>
    <row r="27" spans="1:5" x14ac:dyDescent="0.3">
      <c r="A27" s="13">
        <v>42497</v>
      </c>
      <c r="B27" s="18">
        <v>1.1000000000000001</v>
      </c>
      <c r="D27" s="18">
        <v>3.2</v>
      </c>
      <c r="E27" s="18">
        <v>2.9</v>
      </c>
    </row>
    <row r="28" spans="1:5" x14ac:dyDescent="0.3">
      <c r="A28" s="13">
        <v>42587</v>
      </c>
      <c r="B28" s="18">
        <v>0.95</v>
      </c>
      <c r="D28" s="18">
        <v>3.2</v>
      </c>
      <c r="E28" s="18">
        <v>3.8</v>
      </c>
    </row>
    <row r="29" spans="1:5" x14ac:dyDescent="0.3">
      <c r="A29" s="13">
        <v>42677</v>
      </c>
      <c r="B29" s="18">
        <v>1</v>
      </c>
      <c r="D29" s="18">
        <v>2.4</v>
      </c>
      <c r="E29" s="18">
        <v>5.2</v>
      </c>
    </row>
    <row r="30" spans="1:5" x14ac:dyDescent="0.3">
      <c r="A30" s="13">
        <v>42767</v>
      </c>
      <c r="B30" s="18">
        <v>0.02</v>
      </c>
      <c r="D30" s="18">
        <v>2.4</v>
      </c>
      <c r="E30" s="18">
        <v>3.4</v>
      </c>
    </row>
    <row r="31" spans="1:5" x14ac:dyDescent="0.3">
      <c r="A31" s="13">
        <v>42857</v>
      </c>
      <c r="B31" s="18">
        <v>1.1294900000000001</v>
      </c>
      <c r="D31" s="18">
        <v>2.50251</v>
      </c>
      <c r="E31" s="18">
        <v>4.6858500000000003</v>
      </c>
    </row>
    <row r="32" spans="1:5" x14ac:dyDescent="0.3">
      <c r="A32" s="13">
        <v>42948</v>
      </c>
      <c r="B32" s="18">
        <v>0.55869999999999997</v>
      </c>
      <c r="D32" s="18">
        <v>2.9</v>
      </c>
      <c r="E32" s="18">
        <v>3.034380000000001</v>
      </c>
    </row>
    <row r="33" spans="1:6" x14ac:dyDescent="0.3">
      <c r="A33" s="13">
        <v>43040</v>
      </c>
      <c r="B33" s="18">
        <v>0.91449999999999998</v>
      </c>
      <c r="D33" s="18">
        <v>3.43</v>
      </c>
      <c r="E33" s="18">
        <v>5.9184999999999999</v>
      </c>
    </row>
    <row r="34" spans="1:6" x14ac:dyDescent="0.3">
      <c r="A34" s="13">
        <v>43132</v>
      </c>
      <c r="B34" s="18">
        <v>0.78459999999999996</v>
      </c>
      <c r="D34" s="18">
        <v>2.27</v>
      </c>
      <c r="E34" s="18">
        <v>2.3769900000000002</v>
      </c>
    </row>
    <row r="35" spans="1:6" x14ac:dyDescent="0.3">
      <c r="A35" s="13">
        <v>43221</v>
      </c>
      <c r="B35" s="18">
        <v>0.7</v>
      </c>
      <c r="D35" s="18">
        <v>2.8</v>
      </c>
      <c r="E35" s="18">
        <v>2.5</v>
      </c>
    </row>
    <row r="36" spans="1:6" x14ac:dyDescent="0.3">
      <c r="A36" s="13">
        <v>43313</v>
      </c>
      <c r="B36" s="18">
        <v>0.6</v>
      </c>
      <c r="D36" s="18">
        <v>1.1000000000000001</v>
      </c>
      <c r="E36" s="18" t="s">
        <v>17</v>
      </c>
    </row>
    <row r="37" spans="1:6" x14ac:dyDescent="0.3">
      <c r="A37" s="13">
        <v>43405</v>
      </c>
      <c r="B37" s="18">
        <v>0.2</v>
      </c>
      <c r="D37" s="18">
        <v>1</v>
      </c>
      <c r="E37" s="18">
        <v>1.5</v>
      </c>
    </row>
    <row r="38" spans="1:6" x14ac:dyDescent="0.3">
      <c r="A38" s="13">
        <v>43497</v>
      </c>
      <c r="B38" s="18">
        <v>0.5</v>
      </c>
      <c r="D38" s="18">
        <v>1.6</v>
      </c>
      <c r="E38" s="18">
        <v>3.8</v>
      </c>
    </row>
    <row r="39" spans="1:6" x14ac:dyDescent="0.3">
      <c r="A39" s="13">
        <v>43586</v>
      </c>
      <c r="B39" s="18">
        <v>0.94392999999999994</v>
      </c>
      <c r="D39" s="18">
        <v>2.3581999999999996</v>
      </c>
      <c r="E39" s="18">
        <v>2.0106599999999997</v>
      </c>
    </row>
    <row r="40" spans="1:6" x14ac:dyDescent="0.3">
      <c r="A40" s="13">
        <v>43678</v>
      </c>
      <c r="B40" s="18">
        <v>1.0495700000000001</v>
      </c>
      <c r="D40" s="18">
        <v>2.9476441000000002</v>
      </c>
      <c r="E40" s="18">
        <v>4.2523510000000009</v>
      </c>
    </row>
    <row r="41" spans="1:6" x14ac:dyDescent="0.3">
      <c r="A41" s="13">
        <v>43770</v>
      </c>
      <c r="B41" s="18">
        <v>1.2514800000000001</v>
      </c>
      <c r="D41" s="18">
        <v>4.2204899999999999</v>
      </c>
      <c r="E41" s="18">
        <v>4.4776959999999999</v>
      </c>
    </row>
    <row r="42" spans="1:6" x14ac:dyDescent="0.3">
      <c r="A42" s="13">
        <v>43862</v>
      </c>
      <c r="B42" s="18">
        <v>1.1382999999999999</v>
      </c>
      <c r="D42" s="18">
        <v>3.9002700000000003</v>
      </c>
      <c r="E42" s="18">
        <v>4.0811100000000007</v>
      </c>
    </row>
    <row r="43" spans="1:6" x14ac:dyDescent="0.3">
      <c r="A43" s="13">
        <v>43952</v>
      </c>
      <c r="B43" s="18">
        <v>0.12529999999999999</v>
      </c>
      <c r="D43" s="18">
        <v>3.4333999999999998</v>
      </c>
      <c r="E43" s="18">
        <v>2.6</v>
      </c>
      <c r="F43" s="21"/>
    </row>
    <row r="44" spans="1:6" x14ac:dyDescent="0.3">
      <c r="A44" s="13">
        <v>44044</v>
      </c>
      <c r="B44" s="18">
        <v>0.1552</v>
      </c>
      <c r="D44" s="18">
        <v>1.2419</v>
      </c>
      <c r="E44" s="18">
        <v>1.8</v>
      </c>
    </row>
    <row r="45" spans="1:6" x14ac:dyDescent="0.3">
      <c r="A45" s="13">
        <v>44136</v>
      </c>
      <c r="B45" s="18">
        <v>0.28420000000000001</v>
      </c>
      <c r="D45" s="18">
        <v>1.2501</v>
      </c>
      <c r="E45" s="18">
        <v>2.8</v>
      </c>
    </row>
    <row r="46" spans="1:6" x14ac:dyDescent="0.3">
      <c r="A46" s="13">
        <v>44228</v>
      </c>
      <c r="B46" s="18">
        <v>0.35199999999999998</v>
      </c>
      <c r="D46" s="18">
        <v>1.3694</v>
      </c>
      <c r="E46" s="18">
        <v>3.1</v>
      </c>
      <c r="F46" s="21"/>
    </row>
    <row r="47" spans="1:6" x14ac:dyDescent="0.3">
      <c r="A47" s="13">
        <v>44317</v>
      </c>
      <c r="B47" s="18">
        <v>1.2</v>
      </c>
      <c r="D47" s="18">
        <v>3</v>
      </c>
      <c r="E47" s="18">
        <v>2.7</v>
      </c>
    </row>
    <row r="48" spans="1:6" x14ac:dyDescent="0.3">
      <c r="A48" s="13">
        <v>44409</v>
      </c>
      <c r="B48" s="18">
        <v>1.2</v>
      </c>
      <c r="D48" s="18">
        <v>3.3</v>
      </c>
      <c r="E48" s="18">
        <v>3.1</v>
      </c>
    </row>
    <row r="49" spans="1:5" x14ac:dyDescent="0.3">
      <c r="A49" s="13">
        <v>44501</v>
      </c>
      <c r="B49" s="18">
        <v>0.8</v>
      </c>
      <c r="D49" s="18">
        <v>1.8</v>
      </c>
      <c r="E49" s="18">
        <v>2</v>
      </c>
    </row>
    <row r="50" spans="1:5" x14ac:dyDescent="0.3">
      <c r="A50" s="13">
        <v>44593</v>
      </c>
      <c r="B50" s="18">
        <v>1.1000000000000001</v>
      </c>
      <c r="D50" s="18">
        <v>1.8</v>
      </c>
      <c r="E50" s="18">
        <v>2.1</v>
      </c>
    </row>
    <row r="51" spans="1:5" x14ac:dyDescent="0.3">
      <c r="A51" s="13">
        <v>44682</v>
      </c>
      <c r="B51" s="18">
        <v>1.9398399999999998</v>
      </c>
      <c r="D51" s="18">
        <v>2.9971400000000008</v>
      </c>
      <c r="E51" s="18">
        <v>5.2259500000000001</v>
      </c>
    </row>
    <row r="52" spans="1:5" x14ac:dyDescent="0.3">
      <c r="A52" s="13">
        <v>44774</v>
      </c>
      <c r="B52" s="18">
        <v>1.6439800000000002</v>
      </c>
      <c r="D52" s="18">
        <v>3.0018100000000008</v>
      </c>
      <c r="E52" s="18">
        <v>4.1533999999999995</v>
      </c>
    </row>
    <row r="53" spans="1:5" x14ac:dyDescent="0.3">
      <c r="A53" s="13">
        <v>44866</v>
      </c>
      <c r="B53" s="18">
        <v>0.69982000000000011</v>
      </c>
      <c r="D53" s="18">
        <v>2.1711100000000001</v>
      </c>
      <c r="E53" s="18">
        <v>1.6291900000000001</v>
      </c>
    </row>
    <row r="54" spans="1:5" x14ac:dyDescent="0.3">
      <c r="A54" s="13">
        <v>44958</v>
      </c>
      <c r="B54" s="18">
        <v>2.1538599999999999</v>
      </c>
      <c r="D54" s="18">
        <v>2.1640999999999995</v>
      </c>
      <c r="E54" s="18">
        <v>1.75936</v>
      </c>
    </row>
    <row r="55" spans="1:5" x14ac:dyDescent="0.3">
      <c r="A55" s="13">
        <v>45047</v>
      </c>
      <c r="B55" s="18">
        <v>0.54189999999999994</v>
      </c>
      <c r="D55" s="18">
        <v>4.6398000000000001</v>
      </c>
      <c r="E55" s="18">
        <v>0.37429000000000001</v>
      </c>
    </row>
    <row r="56" spans="1:5" x14ac:dyDescent="0.3">
      <c r="A56" s="13">
        <v>45139</v>
      </c>
      <c r="B56" s="18">
        <v>0.2424</v>
      </c>
      <c r="D56" s="18">
        <v>1.8014300000000003</v>
      </c>
      <c r="E56" s="18">
        <v>2.8675400000000004</v>
      </c>
    </row>
    <row r="57" spans="1:5" x14ac:dyDescent="0.3">
      <c r="A57" s="13">
        <v>45231</v>
      </c>
      <c r="B57" s="18">
        <v>0.56149999999999989</v>
      </c>
      <c r="D57" s="18">
        <v>1.9591500000000002</v>
      </c>
      <c r="E57" s="18">
        <v>2.2828600000000008</v>
      </c>
    </row>
    <row r="58" spans="1:5" x14ac:dyDescent="0.3">
      <c r="A58" s="13">
        <v>45323</v>
      </c>
      <c r="B58" s="18">
        <v>1.1000000000000001</v>
      </c>
      <c r="D58" s="18">
        <v>1.3</v>
      </c>
      <c r="E58" s="18">
        <v>1.3</v>
      </c>
    </row>
    <row r="59" spans="1:5" x14ac:dyDescent="0.3">
      <c r="A59" s="13">
        <v>45413</v>
      </c>
      <c r="B59" s="18">
        <v>1.3</v>
      </c>
      <c r="D59" s="18">
        <v>1.5</v>
      </c>
      <c r="E59" s="18">
        <v>1.2</v>
      </c>
    </row>
    <row r="60" spans="1:5" x14ac:dyDescent="0.3">
      <c r="A60" s="13">
        <v>45505</v>
      </c>
      <c r="B60" s="18">
        <v>1</v>
      </c>
      <c r="D60" s="18">
        <v>1.4</v>
      </c>
      <c r="E60" s="18">
        <v>2.4</v>
      </c>
    </row>
    <row r="61" spans="1:5" x14ac:dyDescent="0.3">
      <c r="A61" s="13">
        <v>45597</v>
      </c>
      <c r="B61" s="18">
        <v>1.8</v>
      </c>
      <c r="D61" s="18">
        <v>1.4</v>
      </c>
      <c r="E61" s="18">
        <v>1.1000000000000001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4"/>
  <sheetViews>
    <sheetView tabSelected="1" zoomScale="90" zoomScaleNormal="90" zoomScalePageLayoutView="90" workbookViewId="0">
      <pane xSplit="1" ySplit="1" topLeftCell="B47" activePane="bottomRight" state="frozen"/>
      <selection pane="topRight" activeCell="B1" sqref="B1"/>
      <selection pane="bottomLeft" activeCell="A2" sqref="A2"/>
      <selection pane="bottomRight" activeCell="A66" sqref="A66:A70"/>
    </sheetView>
  </sheetViews>
  <sheetFormatPr defaultColWidth="8.77734375" defaultRowHeight="15.05" x14ac:dyDescent="0.3"/>
  <cols>
    <col min="1" max="2" width="8.77734375" style="16"/>
    <col min="3" max="3" width="15.44140625" style="17" customWidth="1"/>
    <col min="4" max="4" width="16.109375" style="12" customWidth="1"/>
    <col min="5" max="5" width="16" style="12" customWidth="1"/>
    <col min="6" max="6" width="13.44140625" style="12" customWidth="1"/>
    <col min="7" max="7" width="8.77734375" style="12"/>
    <col min="8" max="16384" width="8.77734375" style="16"/>
  </cols>
  <sheetData>
    <row r="1" spans="1:7" x14ac:dyDescent="0.3">
      <c r="B1" s="16" t="s">
        <v>0</v>
      </c>
      <c r="C1" s="17" t="s">
        <v>1</v>
      </c>
      <c r="D1" s="12" t="s">
        <v>2</v>
      </c>
      <c r="E1" s="12" t="s">
        <v>3</v>
      </c>
      <c r="F1" s="12" t="s">
        <v>5</v>
      </c>
      <c r="G1" s="12" t="s">
        <v>4</v>
      </c>
    </row>
    <row r="2" spans="1:7" x14ac:dyDescent="0.3">
      <c r="A2" s="13">
        <v>39527</v>
      </c>
      <c r="B2" s="28">
        <v>452.17391304347825</v>
      </c>
      <c r="D2" s="12">
        <v>858.84301576592088</v>
      </c>
      <c r="G2" s="12">
        <v>908.3716351293408</v>
      </c>
    </row>
    <row r="3" spans="1:7" x14ac:dyDescent="0.3">
      <c r="A3" s="13">
        <v>39617</v>
      </c>
      <c r="B3" s="28">
        <v>1812.3893805309733</v>
      </c>
      <c r="C3" s="17">
        <v>454</v>
      </c>
      <c r="D3" s="12">
        <v>282.19127660880258</v>
      </c>
      <c r="G3" s="12">
        <v>454.1858175646704</v>
      </c>
    </row>
    <row r="4" spans="1:7" x14ac:dyDescent="0.3">
      <c r="A4" s="13">
        <v>39707</v>
      </c>
      <c r="B4" s="28">
        <v>1362.5</v>
      </c>
      <c r="D4" s="12">
        <v>695.04938347342033</v>
      </c>
      <c r="G4" s="12">
        <v>537.53374685180404</v>
      </c>
    </row>
    <row r="5" spans="1:7" x14ac:dyDescent="0.3">
      <c r="A5" s="13">
        <v>39797</v>
      </c>
      <c r="B5" s="28">
        <v>1076.3440860215053</v>
      </c>
      <c r="D5" s="12">
        <v>412.24464756764201</v>
      </c>
      <c r="G5" s="12">
        <v>639.96714400468716</v>
      </c>
    </row>
    <row r="6" spans="1:7" x14ac:dyDescent="0.3">
      <c r="A6" s="13">
        <v>39887</v>
      </c>
      <c r="B6" s="28">
        <v>426.81652440799928</v>
      </c>
      <c r="D6" s="12">
        <v>204.41176470588235</v>
      </c>
      <c r="G6" s="12">
        <v>859.14285714285711</v>
      </c>
    </row>
    <row r="7" spans="1:7" x14ac:dyDescent="0.3">
      <c r="A7" s="13">
        <v>39977</v>
      </c>
      <c r="B7" s="28">
        <v>524.01054328892872</v>
      </c>
      <c r="C7" s="17">
        <v>370</v>
      </c>
      <c r="D7" s="12">
        <v>732.84313725490188</v>
      </c>
      <c r="G7" s="12">
        <v>656.02536997885829</v>
      </c>
    </row>
    <row r="8" spans="1:7" x14ac:dyDescent="0.3">
      <c r="A8" s="13">
        <v>40067</v>
      </c>
      <c r="B8" s="28">
        <v>664.90492160544193</v>
      </c>
      <c r="D8" s="12">
        <v>2035.294117647059</v>
      </c>
      <c r="G8" s="12">
        <v>545.93220338983053</v>
      </c>
    </row>
    <row r="9" spans="1:7" x14ac:dyDescent="0.3">
      <c r="A9" s="13">
        <v>40157</v>
      </c>
      <c r="B9" s="28">
        <v>593.32355793517206</v>
      </c>
      <c r="D9" s="12">
        <v>503.92156862745094</v>
      </c>
      <c r="G9" s="12">
        <v>709.19751166407457</v>
      </c>
    </row>
    <row r="10" spans="1:7" x14ac:dyDescent="0.3">
      <c r="A10" s="13">
        <v>40247</v>
      </c>
      <c r="B10" s="28">
        <v>203.81220256618749</v>
      </c>
      <c r="D10" s="12">
        <v>880.00000000000011</v>
      </c>
      <c r="G10" s="12">
        <v>607.64705882352962</v>
      </c>
    </row>
    <row r="11" spans="1:7" x14ac:dyDescent="0.3">
      <c r="A11" s="13">
        <v>40337</v>
      </c>
      <c r="B11" s="28">
        <v>258.26182874994305</v>
      </c>
      <c r="C11" s="17">
        <v>312</v>
      </c>
      <c r="D11" s="12">
        <v>505.23809523809524</v>
      </c>
      <c r="G11" s="12">
        <v>621.7619047619047</v>
      </c>
    </row>
    <row r="12" spans="1:7" x14ac:dyDescent="0.3">
      <c r="A12" s="13">
        <v>40427</v>
      </c>
      <c r="B12" s="28">
        <v>393.6240571899549</v>
      </c>
      <c r="D12" s="12">
        <v>973.84615384615381</v>
      </c>
      <c r="G12" s="12">
        <v>617.15749039692685</v>
      </c>
    </row>
    <row r="13" spans="1:7" x14ac:dyDescent="0.3">
      <c r="A13" s="13">
        <v>40517</v>
      </c>
      <c r="B13" s="28">
        <v>632.71559227326702</v>
      </c>
      <c r="D13" s="12">
        <v>1960.4761904761904</v>
      </c>
      <c r="G13" s="12">
        <v>1396.3728813559323</v>
      </c>
    </row>
    <row r="14" spans="1:7" x14ac:dyDescent="0.3">
      <c r="A14" s="13">
        <v>40607</v>
      </c>
      <c r="B14" s="28">
        <v>762.27672609391254</v>
      </c>
    </row>
    <row r="15" spans="1:7" x14ac:dyDescent="0.3">
      <c r="A15" s="13">
        <v>40697</v>
      </c>
      <c r="B15" s="28">
        <v>399.74999999999989</v>
      </c>
      <c r="C15" s="17">
        <v>187</v>
      </c>
      <c r="D15" s="12">
        <v>203</v>
      </c>
      <c r="G15" s="12">
        <v>541.47339699863574</v>
      </c>
    </row>
    <row r="16" spans="1:7" x14ac:dyDescent="0.3">
      <c r="A16" s="13">
        <v>40787</v>
      </c>
      <c r="B16" s="28">
        <v>620.47120418848158</v>
      </c>
      <c r="D16" s="12">
        <v>358</v>
      </c>
      <c r="G16" s="12">
        <v>996.42857142857156</v>
      </c>
    </row>
    <row r="17" spans="1:7" x14ac:dyDescent="0.3">
      <c r="A17" s="13">
        <v>40877</v>
      </c>
      <c r="B17" s="28">
        <v>685.58699186991873</v>
      </c>
      <c r="D17" s="12">
        <v>529</v>
      </c>
      <c r="G17" s="12">
        <v>329.91578947368419</v>
      </c>
    </row>
    <row r="18" spans="1:7" x14ac:dyDescent="0.3">
      <c r="A18" s="13">
        <v>40967</v>
      </c>
      <c r="B18" s="28">
        <v>396.71361502347418</v>
      </c>
      <c r="D18" s="12">
        <v>2285</v>
      </c>
      <c r="G18" s="12">
        <v>2496.9746376811595</v>
      </c>
    </row>
    <row r="19" spans="1:7" x14ac:dyDescent="0.3">
      <c r="A19" s="13">
        <v>41057</v>
      </c>
      <c r="B19" s="28">
        <v>280.61642537580303</v>
      </c>
      <c r="C19" s="17">
        <v>460</v>
      </c>
      <c r="D19" s="12">
        <v>413.4615384615384</v>
      </c>
      <c r="G19" s="12">
        <v>859.93999999999994</v>
      </c>
    </row>
    <row r="20" spans="1:7" x14ac:dyDescent="0.3">
      <c r="A20" s="13">
        <v>41147</v>
      </c>
      <c r="B20" s="28">
        <v>105.8401294761572</v>
      </c>
      <c r="D20" s="12">
        <v>546.92307692307691</v>
      </c>
      <c r="G20" s="12">
        <v>365.11111111111114</v>
      </c>
    </row>
    <row r="21" spans="1:7" x14ac:dyDescent="0.3">
      <c r="A21" s="13">
        <v>41237</v>
      </c>
      <c r="B21" s="28">
        <v>238.3111486742396</v>
      </c>
      <c r="D21" s="12">
        <v>240.90909090909091</v>
      </c>
      <c r="G21" s="12">
        <v>739.72971909484625</v>
      </c>
    </row>
    <row r="22" spans="1:7" x14ac:dyDescent="0.3">
      <c r="A22" s="13">
        <v>41327</v>
      </c>
      <c r="B22" s="28">
        <v>323.97121728464475</v>
      </c>
      <c r="D22" s="12">
        <v>211.21212121212122</v>
      </c>
      <c r="G22" s="12">
        <v>115.57588534543819</v>
      </c>
    </row>
    <row r="23" spans="1:7" x14ac:dyDescent="0.3">
      <c r="A23" s="13">
        <v>41417</v>
      </c>
      <c r="B23" s="28">
        <v>183.31764946680985</v>
      </c>
      <c r="C23" s="17">
        <v>285</v>
      </c>
      <c r="D23" s="12">
        <v>753.49367088607585</v>
      </c>
      <c r="E23" s="12">
        <v>347.63513513513516</v>
      </c>
      <c r="F23" s="12">
        <v>418.50746268656718</v>
      </c>
      <c r="G23" s="12">
        <v>1122.5806451612905</v>
      </c>
    </row>
    <row r="24" spans="1:7" x14ac:dyDescent="0.3">
      <c r="A24" s="13">
        <v>41507</v>
      </c>
      <c r="B24" s="28">
        <v>212.45442382480354</v>
      </c>
      <c r="D24" s="12">
        <v>413.89830508474574</v>
      </c>
      <c r="E24" s="12">
        <v>217.77777777777777</v>
      </c>
      <c r="F24" s="12">
        <v>166.41025641025641</v>
      </c>
    </row>
    <row r="25" spans="1:7" x14ac:dyDescent="0.3">
      <c r="A25" s="13">
        <v>41597</v>
      </c>
      <c r="B25" s="28">
        <v>682.98897433355239</v>
      </c>
      <c r="D25" s="12">
        <v>420</v>
      </c>
      <c r="F25" s="12">
        <v>646.70487106017185</v>
      </c>
      <c r="G25" s="12">
        <v>404.23340961098393</v>
      </c>
    </row>
    <row r="26" spans="1:7" x14ac:dyDescent="0.3">
      <c r="A26" s="13">
        <v>41687</v>
      </c>
      <c r="B26" s="28">
        <v>911.9742952191516</v>
      </c>
      <c r="D26" s="12">
        <v>1534.2541436464085</v>
      </c>
      <c r="E26" s="12">
        <v>952.60663507109007</v>
      </c>
      <c r="F26" s="12">
        <v>778.08599167822456</v>
      </c>
      <c r="G26" s="12">
        <v>964.7540983606558</v>
      </c>
    </row>
    <row r="27" spans="1:7" x14ac:dyDescent="0.3">
      <c r="A27" s="13">
        <v>41777</v>
      </c>
      <c r="B27" s="28">
        <v>226.20908043623311</v>
      </c>
      <c r="C27" s="17">
        <v>501</v>
      </c>
      <c r="D27" s="12">
        <v>272.11538461538464</v>
      </c>
      <c r="E27" s="12">
        <v>288.20754716981139</v>
      </c>
      <c r="F27" s="12">
        <v>602.5</v>
      </c>
      <c r="G27" s="12">
        <v>853.19999999999993</v>
      </c>
    </row>
    <row r="28" spans="1:7" x14ac:dyDescent="0.3">
      <c r="A28" s="13">
        <v>41867</v>
      </c>
      <c r="B28" s="28">
        <v>320.3090835954099</v>
      </c>
      <c r="D28" s="12">
        <v>267.21830985915489</v>
      </c>
      <c r="E28" s="12">
        <v>338.255033557047</v>
      </c>
      <c r="F28" s="12">
        <v>553.28358208955206</v>
      </c>
      <c r="G28" s="12">
        <v>567.48844375963029</v>
      </c>
    </row>
    <row r="29" spans="1:7" x14ac:dyDescent="0.3">
      <c r="A29" s="13">
        <v>41957</v>
      </c>
      <c r="B29" s="28">
        <v>507.90754996558741</v>
      </c>
      <c r="D29" s="12">
        <v>353.22222222222217</v>
      </c>
      <c r="E29" s="12">
        <v>359.95633187772927</v>
      </c>
      <c r="F29" s="12">
        <v>825.28846153846143</v>
      </c>
      <c r="G29" s="12">
        <v>1729.1003460207612</v>
      </c>
    </row>
    <row r="30" spans="1:7" x14ac:dyDescent="0.3">
      <c r="A30" s="13">
        <v>42047</v>
      </c>
      <c r="B30" s="28">
        <v>682.28471104459629</v>
      </c>
      <c r="D30" s="12">
        <v>284</v>
      </c>
      <c r="E30" s="12">
        <v>362.88990825688074</v>
      </c>
      <c r="F30" s="12">
        <v>670.78000000000009</v>
      </c>
      <c r="G30" s="12">
        <v>1671.2280701754387</v>
      </c>
    </row>
    <row r="31" spans="1:7" x14ac:dyDescent="0.3">
      <c r="A31" s="13">
        <v>42137</v>
      </c>
      <c r="B31" s="28">
        <v>340.04569128749199</v>
      </c>
      <c r="C31" s="17">
        <v>665</v>
      </c>
      <c r="D31" s="12">
        <v>657.61194029850753</v>
      </c>
      <c r="E31" s="12">
        <v>806.79012345678996</v>
      </c>
      <c r="F31" s="12">
        <v>848.11083123425681</v>
      </c>
      <c r="G31" s="12">
        <v>1253.7366548042703</v>
      </c>
    </row>
    <row r="32" spans="1:7" x14ac:dyDescent="0.3">
      <c r="A32" s="13">
        <v>42227</v>
      </c>
      <c r="B32" s="28">
        <v>294.61442348581477</v>
      </c>
      <c r="D32" s="12">
        <v>543.01369863013701</v>
      </c>
      <c r="E32" s="12">
        <v>503.15533980582518</v>
      </c>
      <c r="F32" s="12">
        <v>1290.8333333333333</v>
      </c>
      <c r="G32" s="12">
        <v>1719.1666666666663</v>
      </c>
    </row>
    <row r="33" spans="1:7" x14ac:dyDescent="0.3">
      <c r="A33" s="13">
        <v>42317</v>
      </c>
      <c r="B33" s="28">
        <v>531.8209307900579</v>
      </c>
      <c r="D33" s="12">
        <v>591.97058823529414</v>
      </c>
      <c r="E33" s="12">
        <v>768.52941176470586</v>
      </c>
      <c r="F33" s="12">
        <v>399.03030303030306</v>
      </c>
      <c r="G33" s="12">
        <v>477.57575757575756</v>
      </c>
    </row>
    <row r="34" spans="1:7" x14ac:dyDescent="0.3">
      <c r="A34" s="13">
        <v>42407</v>
      </c>
      <c r="B34" s="28">
        <v>741.95361144914602</v>
      </c>
      <c r="D34" s="12">
        <v>956.36363636363626</v>
      </c>
      <c r="E34" s="12">
        <v>676.66666666666652</v>
      </c>
      <c r="F34" s="12">
        <v>660.88235294117658</v>
      </c>
      <c r="G34" s="12">
        <v>828.90909090909099</v>
      </c>
    </row>
    <row r="35" spans="1:7" x14ac:dyDescent="0.3">
      <c r="A35" s="13">
        <v>42497</v>
      </c>
      <c r="B35" s="28">
        <f>32/0.179</f>
        <v>178.77094972067039</v>
      </c>
      <c r="C35" s="17">
        <v>444.29</v>
      </c>
      <c r="D35" s="12">
        <v>685.55786396491453</v>
      </c>
      <c r="F35" s="12">
        <v>556.59876658319001</v>
      </c>
      <c r="G35" s="12">
        <v>486.46744937799571</v>
      </c>
    </row>
    <row r="36" spans="1:7" x14ac:dyDescent="0.3">
      <c r="A36" s="13">
        <v>42587</v>
      </c>
      <c r="B36" s="28">
        <f>33/0.168</f>
        <v>196.42857142857142</v>
      </c>
      <c r="D36" s="12">
        <v>438.95811503978223</v>
      </c>
      <c r="F36" s="12">
        <v>910.33829355425928</v>
      </c>
      <c r="G36" s="12">
        <v>1043.1232037723944</v>
      </c>
    </row>
    <row r="37" spans="1:7" x14ac:dyDescent="0.3">
      <c r="A37" s="13">
        <v>42677</v>
      </c>
      <c r="B37" s="28">
        <f>130/0.079</f>
        <v>1645.5696202531644</v>
      </c>
      <c r="D37" s="12">
        <v>542.26136044677003</v>
      </c>
      <c r="F37" s="12">
        <v>365.2980301278609</v>
      </c>
      <c r="G37" s="12">
        <v>1089.2298730762154</v>
      </c>
    </row>
    <row r="38" spans="1:7" x14ac:dyDescent="0.3">
      <c r="A38" s="13">
        <v>42767</v>
      </c>
      <c r="B38" s="28">
        <f>105/0.223</f>
        <v>470.85201793721973</v>
      </c>
      <c r="D38" s="12">
        <v>569.38517939780036</v>
      </c>
      <c r="F38" s="12">
        <v>743.07224817452038</v>
      </c>
      <c r="G38" s="12">
        <v>764.08679927667276</v>
      </c>
    </row>
    <row r="39" spans="1:7" x14ac:dyDescent="0.3">
      <c r="A39" s="13">
        <v>42857</v>
      </c>
      <c r="B39" s="28">
        <v>707.54716981132083</v>
      </c>
      <c r="C39" s="17">
        <v>440</v>
      </c>
      <c r="D39" s="12">
        <v>379.02380950000003</v>
      </c>
      <c r="F39" s="12">
        <v>434.77631580000002</v>
      </c>
      <c r="G39" s="12">
        <v>1337.069767</v>
      </c>
    </row>
    <row r="40" spans="1:7" x14ac:dyDescent="0.3">
      <c r="A40" s="13">
        <v>42948</v>
      </c>
      <c r="B40" s="28">
        <v>446.42857142857144</v>
      </c>
      <c r="D40" s="12">
        <v>419.44444440000001</v>
      </c>
      <c r="F40" s="12">
        <v>489.5205479</v>
      </c>
      <c r="G40" s="12">
        <v>400.72727270000001</v>
      </c>
    </row>
    <row r="41" spans="1:7" x14ac:dyDescent="0.3">
      <c r="A41" s="13">
        <v>43040</v>
      </c>
      <c r="B41" s="28">
        <v>963.85542168674692</v>
      </c>
      <c r="D41" s="12">
        <v>285.57692309999999</v>
      </c>
      <c r="F41" s="12">
        <v>682.65822779999996</v>
      </c>
      <c r="G41" s="12">
        <v>854.22535210000001</v>
      </c>
    </row>
    <row r="42" spans="1:7" x14ac:dyDescent="0.3">
      <c r="A42" s="13">
        <v>43132</v>
      </c>
      <c r="B42" s="28">
        <v>1197.9166666666667</v>
      </c>
      <c r="D42" s="12">
        <v>302.5</v>
      </c>
      <c r="F42" s="12">
        <v>793.5</v>
      </c>
      <c r="G42" s="12">
        <v>1789.69</v>
      </c>
    </row>
    <row r="43" spans="1:7" x14ac:dyDescent="0.3">
      <c r="A43" s="13">
        <v>43221</v>
      </c>
      <c r="B43" s="28">
        <f>26/0.113</f>
        <v>230.08849557522123</v>
      </c>
      <c r="C43" s="17">
        <v>490</v>
      </c>
      <c r="D43" s="12">
        <v>487.22436693740474</v>
      </c>
      <c r="F43" s="12">
        <v>663.94582192075256</v>
      </c>
      <c r="G43" s="12">
        <v>664</v>
      </c>
    </row>
    <row r="44" spans="1:7" x14ac:dyDescent="0.3">
      <c r="A44" s="13">
        <v>43313</v>
      </c>
      <c r="B44" s="28">
        <f>27/0.093</f>
        <v>290.32258064516128</v>
      </c>
      <c r="D44" s="12">
        <v>277.71850962607255</v>
      </c>
      <c r="F44" s="12">
        <v>274.3633968769243</v>
      </c>
      <c r="G44" s="12" t="e">
        <v>#N/A</v>
      </c>
    </row>
    <row r="45" spans="1:7" x14ac:dyDescent="0.3">
      <c r="A45" s="13">
        <v>43405</v>
      </c>
      <c r="B45" s="28">
        <f>90/0.305</f>
        <v>295.08196721311475</v>
      </c>
      <c r="D45" s="12">
        <v>1031.5944436935504</v>
      </c>
      <c r="F45" s="12">
        <v>309.56972762389097</v>
      </c>
      <c r="G45" s="12">
        <v>893.41410483988818</v>
      </c>
    </row>
    <row r="46" spans="1:7" x14ac:dyDescent="0.3">
      <c r="A46" s="13">
        <v>43497</v>
      </c>
      <c r="B46" s="28">
        <f>95/0.17</f>
        <v>558.82352941176464</v>
      </c>
      <c r="D46" s="12">
        <v>762.19259259259661</v>
      </c>
      <c r="F46" s="12">
        <v>342.84105993121477</v>
      </c>
      <c r="G46" s="12">
        <v>724.13206942504519</v>
      </c>
    </row>
    <row r="47" spans="1:7" x14ac:dyDescent="0.3">
      <c r="A47" s="13">
        <v>43586</v>
      </c>
      <c r="B47" s="28">
        <v>570.58823529411768</v>
      </c>
      <c r="C47" s="18">
        <v>1334.6338684566269</v>
      </c>
      <c r="D47" s="12">
        <v>407.20590099999998</v>
      </c>
      <c r="F47" s="12">
        <v>343.10962019999999</v>
      </c>
      <c r="G47" s="12">
        <v>697.56097560000001</v>
      </c>
    </row>
    <row r="48" spans="1:7" x14ac:dyDescent="0.3">
      <c r="A48" s="13">
        <v>43678</v>
      </c>
      <c r="B48" s="28">
        <v>323.8095238095238</v>
      </c>
      <c r="D48" s="12">
        <v>339.71873470000003</v>
      </c>
      <c r="F48" s="12">
        <v>418.09910239999999</v>
      </c>
      <c r="G48" s="12">
        <v>1003.352052</v>
      </c>
    </row>
    <row r="49" spans="1:7" x14ac:dyDescent="0.3">
      <c r="A49" s="13">
        <v>43770</v>
      </c>
      <c r="B49" s="28">
        <v>521.27659574468078</v>
      </c>
      <c r="D49" s="12">
        <v>347.46714739999999</v>
      </c>
      <c r="F49" s="12">
        <v>623.79462869999998</v>
      </c>
      <c r="G49" s="12">
        <v>383.48887330000002</v>
      </c>
    </row>
    <row r="50" spans="1:7" x14ac:dyDescent="0.3">
      <c r="A50" s="13">
        <v>43862</v>
      </c>
      <c r="B50" s="28">
        <v>506.08699999999999</v>
      </c>
      <c r="D50" s="12">
        <v>324.91874430000001</v>
      </c>
      <c r="F50" s="12">
        <v>725.56613259999995</v>
      </c>
      <c r="G50" s="12">
        <v>599.1489219</v>
      </c>
    </row>
    <row r="51" spans="1:7" x14ac:dyDescent="0.3">
      <c r="A51" s="13">
        <v>43952</v>
      </c>
      <c r="B51" s="28">
        <v>367.03399999999999</v>
      </c>
      <c r="C51" s="19">
        <v>488.5</v>
      </c>
      <c r="D51" s="12">
        <v>479.27927927927931</v>
      </c>
      <c r="F51" s="12">
        <v>376.9</v>
      </c>
      <c r="G51" s="12">
        <v>368.9</v>
      </c>
    </row>
    <row r="52" spans="1:7" x14ac:dyDescent="0.3">
      <c r="A52" s="13">
        <v>44044</v>
      </c>
      <c r="B52" s="28">
        <v>457.69499999999999</v>
      </c>
      <c r="D52" s="12">
        <v>131.6614420062696</v>
      </c>
      <c r="F52" s="12">
        <v>337.3</v>
      </c>
      <c r="G52" s="12">
        <v>292.10000000000002</v>
      </c>
    </row>
    <row r="53" spans="1:7" x14ac:dyDescent="0.3">
      <c r="A53" s="13">
        <v>44136</v>
      </c>
      <c r="B53" s="28">
        <v>568.95600000000002</v>
      </c>
      <c r="D53" s="12">
        <v>125.36023054755044</v>
      </c>
      <c r="F53" s="12">
        <v>314.89999999999998</v>
      </c>
      <c r="G53" s="12">
        <v>319.89999999999998</v>
      </c>
    </row>
    <row r="54" spans="1:7" x14ac:dyDescent="0.3">
      <c r="A54" s="13">
        <v>44228</v>
      </c>
      <c r="B54" s="28">
        <v>549.74213908851857</v>
      </c>
      <c r="D54" s="12">
        <v>299.16317991631797</v>
      </c>
      <c r="F54" s="12">
        <v>416.9</v>
      </c>
      <c r="G54" s="12">
        <v>496.6</v>
      </c>
    </row>
    <row r="55" spans="1:7" x14ac:dyDescent="0.3">
      <c r="A55" s="13">
        <v>44317</v>
      </c>
      <c r="B55" s="28">
        <v>420.75080246658064</v>
      </c>
      <c r="C55" s="17">
        <v>307.89999999999998</v>
      </c>
      <c r="D55" s="12">
        <v>194.9290060851927</v>
      </c>
      <c r="F55" s="12">
        <v>513.02325581395348</v>
      </c>
      <c r="G55" s="12">
        <v>462.34482758620686</v>
      </c>
    </row>
    <row r="56" spans="1:7" x14ac:dyDescent="0.3">
      <c r="A56" s="13">
        <v>44409</v>
      </c>
      <c r="B56" s="28">
        <v>518.24883752045514</v>
      </c>
      <c r="D56" s="12">
        <v>312.39999999999998</v>
      </c>
      <c r="F56" s="12">
        <v>733.95348837209303</v>
      </c>
      <c r="G56" s="12">
        <v>739.39393939393938</v>
      </c>
    </row>
    <row r="57" spans="1:7" x14ac:dyDescent="0.3">
      <c r="A57" s="13">
        <v>44501</v>
      </c>
      <c r="B57" s="28">
        <v>1360.7954545454545</v>
      </c>
      <c r="D57" s="12">
        <v>642.02898550724649</v>
      </c>
      <c r="F57" s="12">
        <v>326.3565891472868</v>
      </c>
      <c r="G57" s="12">
        <v>674.06832298136658</v>
      </c>
    </row>
    <row r="58" spans="1:7" x14ac:dyDescent="0.3">
      <c r="A58" s="13">
        <v>44593</v>
      </c>
      <c r="B58" s="28">
        <v>657.8947368421052</v>
      </c>
      <c r="D58" s="12">
        <v>182.92682926829269</v>
      </c>
      <c r="F58" s="12">
        <v>338.75968992248062</v>
      </c>
      <c r="G58" s="12">
        <v>762.36881559220399</v>
      </c>
    </row>
    <row r="59" spans="1:7" x14ac:dyDescent="0.3">
      <c r="A59" s="13">
        <v>44682</v>
      </c>
      <c r="B59" s="12">
        <v>282.68745652092429</v>
      </c>
      <c r="C59" s="18">
        <v>124.99382716049378</v>
      </c>
      <c r="D59" s="12">
        <v>582.85714285714289</v>
      </c>
      <c r="F59" s="12">
        <v>330.00000000000006</v>
      </c>
      <c r="G59" s="12">
        <v>838.68421052631584</v>
      </c>
    </row>
    <row r="60" spans="1:7" x14ac:dyDescent="0.3">
      <c r="A60" s="13">
        <v>44774</v>
      </c>
      <c r="B60" s="12">
        <v>714.66420245693848</v>
      </c>
      <c r="D60" s="12">
        <v>510.55555555555549</v>
      </c>
      <c r="F60" s="12">
        <v>359.36170212765961</v>
      </c>
      <c r="G60" s="12">
        <v>465.68627450980404</v>
      </c>
    </row>
    <row r="61" spans="1:7" x14ac:dyDescent="0.3">
      <c r="A61" s="13">
        <v>44866</v>
      </c>
      <c r="B61" s="12">
        <v>304.93985438446612</v>
      </c>
      <c r="D61" s="12">
        <v>178.43137254901961</v>
      </c>
      <c r="F61" s="12">
        <v>431.6784869976359</v>
      </c>
      <c r="G61" s="12">
        <v>321.84873949579827</v>
      </c>
    </row>
    <row r="62" spans="1:7" x14ac:dyDescent="0.3">
      <c r="A62" s="13">
        <v>44958</v>
      </c>
      <c r="B62" s="28">
        <v>198.20737809117</v>
      </c>
      <c r="D62" s="12">
        <v>354.07407407407408</v>
      </c>
      <c r="F62" s="12">
        <v>358.79310344827593</v>
      </c>
      <c r="G62" s="12">
        <v>405.66037735849056</v>
      </c>
    </row>
    <row r="63" spans="1:7" x14ac:dyDescent="0.3">
      <c r="A63" s="13">
        <v>45047</v>
      </c>
      <c r="B63" s="28">
        <v>295.48508606521932</v>
      </c>
      <c r="C63" s="18">
        <v>46.592642116510213</v>
      </c>
      <c r="D63" s="12">
        <v>468.75</v>
      </c>
      <c r="F63" s="12">
        <v>568.9320388349513</v>
      </c>
      <c r="G63" s="12">
        <v>374.75728155339806</v>
      </c>
    </row>
    <row r="64" spans="1:7" x14ac:dyDescent="0.3">
      <c r="A64" s="13">
        <v>45139</v>
      </c>
      <c r="B64" s="28">
        <v>109.50074133716298</v>
      </c>
      <c r="D64" s="12">
        <v>984.61538461538453</v>
      </c>
      <c r="F64" s="12">
        <v>356.33802816901414</v>
      </c>
      <c r="G64" s="12">
        <v>641.9354838709678</v>
      </c>
    </row>
    <row r="65" spans="1:7" x14ac:dyDescent="0.3">
      <c r="A65" s="13">
        <v>45231</v>
      </c>
      <c r="B65" s="28">
        <v>261.7597577454207</v>
      </c>
      <c r="D65" s="12">
        <v>1422.2222222222219</v>
      </c>
      <c r="F65" s="12">
        <v>233.33333333333331</v>
      </c>
      <c r="G65" s="12">
        <v>532.65306122448976</v>
      </c>
    </row>
    <row r="66" spans="1:7" x14ac:dyDescent="0.3">
      <c r="A66" s="13">
        <v>45292</v>
      </c>
      <c r="B66" s="16">
        <v>167</v>
      </c>
      <c r="D66" s="12">
        <v>960</v>
      </c>
      <c r="F66" s="12">
        <v>670</v>
      </c>
      <c r="G66" s="12">
        <v>579</v>
      </c>
    </row>
    <row r="67" spans="1:7" x14ac:dyDescent="0.3">
      <c r="A67" s="13">
        <v>45352</v>
      </c>
      <c r="B67" s="16">
        <v>65</v>
      </c>
    </row>
    <row r="68" spans="1:7" x14ac:dyDescent="0.3">
      <c r="A68" s="13">
        <v>45413</v>
      </c>
      <c r="B68" s="16">
        <v>74</v>
      </c>
      <c r="C68" s="18">
        <v>318.15499999999997</v>
      </c>
      <c r="D68" s="12">
        <v>495</v>
      </c>
      <c r="F68" s="12">
        <v>1070</v>
      </c>
      <c r="G68" s="12">
        <v>640</v>
      </c>
    </row>
    <row r="69" spans="1:7" x14ac:dyDescent="0.3">
      <c r="A69" s="13">
        <v>45505</v>
      </c>
      <c r="B69" s="16">
        <v>206</v>
      </c>
      <c r="D69" s="12">
        <v>505</v>
      </c>
      <c r="F69" s="12">
        <v>517</v>
      </c>
      <c r="G69" s="12">
        <v>772</v>
      </c>
    </row>
    <row r="70" spans="1:7" x14ac:dyDescent="0.3">
      <c r="A70" s="13">
        <v>45597</v>
      </c>
      <c r="B70" s="16">
        <v>139</v>
      </c>
      <c r="D70" s="12">
        <v>459</v>
      </c>
      <c r="F70" s="12">
        <v>409</v>
      </c>
      <c r="G70" s="12">
        <v>619</v>
      </c>
    </row>
    <row r="72" spans="1:7" x14ac:dyDescent="0.3">
      <c r="B72" s="28"/>
    </row>
    <row r="73" spans="1:7" x14ac:dyDescent="0.3">
      <c r="B73" s="28"/>
    </row>
    <row r="74" spans="1:7" x14ac:dyDescent="0.3">
      <c r="B74" s="28"/>
    </row>
  </sheetData>
  <sortState xmlns:xlrd2="http://schemas.microsoft.com/office/spreadsheetml/2017/richdata2" ref="A2:G38">
    <sortCondition ref="A2:A38"/>
  </sortState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G72"/>
  <sheetViews>
    <sheetView workbookViewId="0">
      <pane xSplit="1" ySplit="1" topLeftCell="B56" activePane="bottomRight" state="frozen"/>
      <selection pane="topRight" activeCell="B1" sqref="B1"/>
      <selection pane="bottomLeft" activeCell="A2" sqref="A2"/>
      <selection pane="bottomRight" activeCell="B67" sqref="B67"/>
    </sheetView>
  </sheetViews>
  <sheetFormatPr defaultColWidth="8.77734375" defaultRowHeight="15.05" x14ac:dyDescent="0.3"/>
  <cols>
    <col min="1" max="1" width="8.77734375" style="16"/>
    <col min="2" max="2" width="8.77734375" style="12"/>
    <col min="3" max="3" width="10.109375" style="12" customWidth="1"/>
    <col min="4" max="4" width="15.44140625" style="12" bestFit="1" customWidth="1"/>
    <col min="5" max="5" width="15.33203125" style="12" bestFit="1" customWidth="1"/>
    <col min="6" max="7" width="12.44140625" style="12" bestFit="1" customWidth="1"/>
    <col min="8" max="16384" width="8.77734375" style="16"/>
  </cols>
  <sheetData>
    <row r="1" spans="1:9" x14ac:dyDescent="0.3">
      <c r="A1" s="16" t="s">
        <v>14</v>
      </c>
      <c r="B1" s="12" t="s">
        <v>0</v>
      </c>
      <c r="C1" s="12" t="s">
        <v>1</v>
      </c>
      <c r="D1" s="12" t="s">
        <v>2</v>
      </c>
      <c r="E1" s="12" t="s">
        <v>3</v>
      </c>
      <c r="F1" s="12" t="s">
        <v>5</v>
      </c>
      <c r="G1" s="12" t="s">
        <v>4</v>
      </c>
      <c r="H1" s="17" t="s">
        <v>19</v>
      </c>
    </row>
    <row r="2" spans="1:9" x14ac:dyDescent="0.3">
      <c r="A2" s="13">
        <v>39527</v>
      </c>
      <c r="B2" s="12">
        <v>6917.1127278991289</v>
      </c>
      <c r="D2" s="12">
        <v>1453.8985338323091</v>
      </c>
      <c r="G2" s="12">
        <v>1739.4350459923548</v>
      </c>
      <c r="H2" s="12">
        <v>1566.25</v>
      </c>
      <c r="I2" s="13"/>
    </row>
    <row r="3" spans="1:9" x14ac:dyDescent="0.3">
      <c r="A3" s="13">
        <v>39617</v>
      </c>
      <c r="B3" s="12">
        <v>2738.0366566469629</v>
      </c>
      <c r="C3" s="12">
        <v>2500</v>
      </c>
      <c r="D3" s="12">
        <v>447.45721121404483</v>
      </c>
      <c r="G3" s="12">
        <v>848.94093772460201</v>
      </c>
      <c r="H3" s="12">
        <v>518.37200643019514</v>
      </c>
      <c r="I3" s="13"/>
    </row>
    <row r="4" spans="1:9" x14ac:dyDescent="0.3">
      <c r="A4" s="13">
        <v>39707</v>
      </c>
      <c r="B4" s="12">
        <v>1228.6694951430063</v>
      </c>
      <c r="D4" s="12">
        <v>2295.3193055641214</v>
      </c>
      <c r="G4" s="12">
        <v>1549.860784799271</v>
      </c>
      <c r="H4" s="12">
        <v>1479.4545454545455</v>
      </c>
      <c r="I4" s="13"/>
    </row>
    <row r="5" spans="1:9" x14ac:dyDescent="0.3">
      <c r="A5" s="13">
        <v>39797</v>
      </c>
      <c r="B5" s="12">
        <v>1846.9771510995522</v>
      </c>
      <c r="D5" s="12">
        <v>684.6205754248341</v>
      </c>
      <c r="G5" s="12">
        <v>1286.5054870720121</v>
      </c>
      <c r="H5" s="12">
        <v>543.77593749999994</v>
      </c>
      <c r="I5" s="13"/>
    </row>
    <row r="6" spans="1:9" x14ac:dyDescent="0.3">
      <c r="A6" s="13">
        <v>39887</v>
      </c>
      <c r="B6" s="12">
        <v>3303.1831371464241</v>
      </c>
      <c r="D6" s="12">
        <v>920.58823529411757</v>
      </c>
      <c r="G6" s="12">
        <v>957.58754863813215</v>
      </c>
      <c r="H6" s="12">
        <v>1054.2857142857142</v>
      </c>
      <c r="I6" s="13"/>
    </row>
    <row r="7" spans="1:9" x14ac:dyDescent="0.3">
      <c r="A7" s="13">
        <v>39977</v>
      </c>
      <c r="B7" s="12">
        <v>710.41936319262618</v>
      </c>
      <c r="C7" s="12">
        <v>4300</v>
      </c>
      <c r="D7" s="12">
        <v>597.54901960784309</v>
      </c>
      <c r="G7" s="12">
        <v>1239.2996108949415</v>
      </c>
      <c r="H7" s="12">
        <v>561.42857142857144</v>
      </c>
      <c r="I7" s="13"/>
    </row>
    <row r="8" spans="1:9" x14ac:dyDescent="0.3">
      <c r="A8" s="13">
        <v>40067</v>
      </c>
      <c r="B8" s="12">
        <v>468.70951636642303</v>
      </c>
      <c r="D8" s="12">
        <v>1734.3137254901958</v>
      </c>
      <c r="G8" s="12">
        <v>1424.1245136186769</v>
      </c>
      <c r="H8" s="12">
        <v>388.12499999999994</v>
      </c>
      <c r="I8" s="13"/>
    </row>
    <row r="9" spans="1:9" x14ac:dyDescent="0.3">
      <c r="A9" s="13">
        <v>40157</v>
      </c>
      <c r="B9" s="12">
        <v>639.42467998816903</v>
      </c>
      <c r="D9" s="12">
        <v>1173.5294117647061</v>
      </c>
      <c r="G9" s="12">
        <v>1865.9533073929956</v>
      </c>
      <c r="H9" s="12">
        <v>1167.3333333333335</v>
      </c>
      <c r="I9" s="13"/>
    </row>
    <row r="10" spans="1:9" x14ac:dyDescent="0.3">
      <c r="A10" s="13">
        <v>40278</v>
      </c>
      <c r="B10" s="12">
        <v>191.08106731285721</v>
      </c>
      <c r="D10" s="12">
        <v>5005.8823529411766</v>
      </c>
      <c r="G10" s="12">
        <v>2441.1764705882351</v>
      </c>
      <c r="H10" s="12">
        <v>1318.5714285714284</v>
      </c>
      <c r="I10" s="13"/>
    </row>
    <row r="11" spans="1:9" x14ac:dyDescent="0.3">
      <c r="A11" s="13">
        <v>40367</v>
      </c>
      <c r="B11" s="12">
        <v>205.86783832879371</v>
      </c>
      <c r="C11" s="12">
        <v>1300</v>
      </c>
      <c r="D11" s="12">
        <v>1121.4285714285713</v>
      </c>
      <c r="G11" s="12">
        <v>2571.4285714285711</v>
      </c>
      <c r="H11" s="12">
        <v>1842.3529411764707</v>
      </c>
      <c r="I11" s="13"/>
    </row>
    <row r="12" spans="1:9" x14ac:dyDescent="0.3">
      <c r="A12" s="13">
        <v>40488</v>
      </c>
      <c r="B12" s="12">
        <v>507.04535939396914</v>
      </c>
      <c r="D12" s="12">
        <v>1927.3076923076919</v>
      </c>
      <c r="G12" s="12">
        <v>1757.6923076923076</v>
      </c>
      <c r="H12" s="12">
        <v>2230</v>
      </c>
      <c r="I12" s="13"/>
    </row>
    <row r="13" spans="1:9" x14ac:dyDescent="0.3">
      <c r="A13" s="13">
        <v>40548</v>
      </c>
      <c r="B13" s="12">
        <v>314.88670755924744</v>
      </c>
      <c r="D13" s="12">
        <v>1576.1904761904761</v>
      </c>
      <c r="G13" s="12">
        <v>983.05084745762701</v>
      </c>
      <c r="H13" s="12">
        <v>2691.6666666666665</v>
      </c>
      <c r="I13" s="13"/>
    </row>
    <row r="14" spans="1:9" x14ac:dyDescent="0.3">
      <c r="A14" s="13">
        <v>40668</v>
      </c>
      <c r="B14" s="12">
        <v>454.84965190844878</v>
      </c>
      <c r="D14" s="12">
        <v>452.51798561151082</v>
      </c>
      <c r="G14" s="12">
        <v>952.38744884038204</v>
      </c>
      <c r="H14" s="12">
        <v>1470</v>
      </c>
      <c r="I14" s="13"/>
    </row>
    <row r="15" spans="1:9" x14ac:dyDescent="0.3">
      <c r="A15" s="13">
        <v>40727</v>
      </c>
      <c r="B15" s="12">
        <v>114.04488745451768</v>
      </c>
      <c r="C15" s="12">
        <v>700</v>
      </c>
      <c r="D15" s="12">
        <v>634.75609756097572</v>
      </c>
      <c r="G15" s="12">
        <v>1863.3928571428571</v>
      </c>
      <c r="H15" s="12">
        <v>1083.3333333333333</v>
      </c>
      <c r="I15" s="13"/>
    </row>
    <row r="16" spans="1:9" x14ac:dyDescent="0.3">
      <c r="A16" s="13">
        <v>40787</v>
      </c>
      <c r="B16" s="12">
        <v>233.28398438804206</v>
      </c>
      <c r="I16" s="13"/>
    </row>
    <row r="17" spans="1:9" x14ac:dyDescent="0.3">
      <c r="A17" s="13">
        <v>40877</v>
      </c>
      <c r="B17" s="12">
        <v>133.69756606916923</v>
      </c>
      <c r="D17" s="12">
        <v>845.83333333333326</v>
      </c>
      <c r="G17" s="12">
        <v>670.70175438596482</v>
      </c>
      <c r="H17" s="12">
        <v>1254.714285714286</v>
      </c>
      <c r="I17" s="13"/>
    </row>
    <row r="18" spans="1:9" x14ac:dyDescent="0.3">
      <c r="A18" s="13">
        <v>40967</v>
      </c>
      <c r="B18" s="12">
        <v>403.05298021507667</v>
      </c>
      <c r="D18" s="12">
        <v>2806.086956521739</v>
      </c>
      <c r="G18" s="12">
        <v>1575.9782608695652</v>
      </c>
      <c r="H18" s="12">
        <v>2590</v>
      </c>
      <c r="I18" s="13"/>
    </row>
    <row r="19" spans="1:9" x14ac:dyDescent="0.3">
      <c r="A19" s="13">
        <v>41057</v>
      </c>
      <c r="B19" s="12">
        <v>207.66056031706765</v>
      </c>
      <c r="C19" s="12">
        <v>700</v>
      </c>
      <c r="D19" s="12">
        <v>2504.8901098901106</v>
      </c>
      <c r="G19" s="12">
        <v>1301</v>
      </c>
      <c r="H19" s="12">
        <v>939.64285714285722</v>
      </c>
      <c r="I19" s="13"/>
    </row>
    <row r="20" spans="1:9" x14ac:dyDescent="0.3">
      <c r="A20" s="13">
        <v>41147</v>
      </c>
      <c r="B20" s="12">
        <v>140.88751303102813</v>
      </c>
      <c r="D20" s="12">
        <v>908.57142857142856</v>
      </c>
      <c r="G20" s="12">
        <v>918.15873015873046</v>
      </c>
      <c r="H20" s="12">
        <v>1036.4285714285716</v>
      </c>
      <c r="I20" s="13"/>
    </row>
    <row r="21" spans="1:9" x14ac:dyDescent="0.3">
      <c r="A21" s="13">
        <v>41237</v>
      </c>
      <c r="B21" s="12">
        <v>354.85449622256476</v>
      </c>
      <c r="D21" s="12">
        <v>512.87425149700607</v>
      </c>
      <c r="G21" s="12">
        <v>1138.2758620689656</v>
      </c>
      <c r="H21" s="12">
        <v>465</v>
      </c>
      <c r="I21" s="13"/>
    </row>
    <row r="22" spans="1:9" x14ac:dyDescent="0.3">
      <c r="A22" s="13">
        <v>41327</v>
      </c>
      <c r="B22" s="12">
        <v>702.91534526371436</v>
      </c>
      <c r="D22" s="12">
        <v>442.94294294294292</v>
      </c>
      <c r="G22" s="12">
        <v>408.74999999999994</v>
      </c>
      <c r="H22" s="12">
        <v>655</v>
      </c>
      <c r="I22" s="13"/>
    </row>
    <row r="23" spans="1:9" x14ac:dyDescent="0.3">
      <c r="A23" s="13">
        <v>41417</v>
      </c>
      <c r="B23" s="12">
        <v>646.20219861447902</v>
      </c>
      <c r="C23" s="12">
        <v>800</v>
      </c>
      <c r="D23" s="12">
        <v>1328.7595432114247</v>
      </c>
      <c r="E23" s="12">
        <v>731.41891891891896</v>
      </c>
      <c r="F23" s="12">
        <v>1030.4477611940299</v>
      </c>
      <c r="G23" s="12">
        <v>2185.4838709677424</v>
      </c>
      <c r="H23" s="12">
        <v>2590</v>
      </c>
      <c r="I23" s="13"/>
    </row>
    <row r="24" spans="1:9" x14ac:dyDescent="0.3">
      <c r="A24" s="13">
        <v>41507</v>
      </c>
      <c r="B24" s="12">
        <v>596.70304717355134</v>
      </c>
      <c r="D24" s="12">
        <v>656.27118644067787</v>
      </c>
      <c r="E24" s="12">
        <v>347.93650793650795</v>
      </c>
      <c r="F24" s="12">
        <v>345.76923076923077</v>
      </c>
      <c r="H24" s="12">
        <v>503.63636363636363</v>
      </c>
      <c r="I24" s="13"/>
    </row>
    <row r="25" spans="1:9" x14ac:dyDescent="0.3">
      <c r="A25" s="13">
        <v>41597</v>
      </c>
      <c r="B25" s="12">
        <v>1383.2728276576174</v>
      </c>
      <c r="D25" s="12">
        <v>1209.4915254237287</v>
      </c>
      <c r="F25" s="12">
        <v>1106.160458452722</v>
      </c>
      <c r="G25" s="12">
        <v>712.58581235697932</v>
      </c>
      <c r="H25" s="12">
        <v>384</v>
      </c>
      <c r="I25" s="13"/>
    </row>
    <row r="26" spans="1:9" x14ac:dyDescent="0.3">
      <c r="A26" s="13">
        <v>41687</v>
      </c>
      <c r="B26" s="12">
        <v>1035.8846141518268</v>
      </c>
      <c r="D26" s="12">
        <v>2590.6077348066301</v>
      </c>
      <c r="E26" s="12">
        <v>1751.184834123223</v>
      </c>
      <c r="F26" s="12">
        <v>1190.2912621359224</v>
      </c>
      <c r="G26" s="12">
        <v>1475.4098360655737</v>
      </c>
      <c r="H26" s="12">
        <v>1686</v>
      </c>
      <c r="I26" s="13"/>
    </row>
    <row r="27" spans="1:9" x14ac:dyDescent="0.3">
      <c r="A27" s="13">
        <v>41777</v>
      </c>
      <c r="B27" s="12">
        <v>343.36762698584141</v>
      </c>
      <c r="C27" s="22">
        <v>1138.9964205709757</v>
      </c>
      <c r="D27" s="12">
        <v>704.7619047619047</v>
      </c>
      <c r="E27" s="12">
        <v>778.30188679245282</v>
      </c>
      <c r="F27" s="12">
        <v>1362.5</v>
      </c>
      <c r="G27" s="12">
        <v>1688</v>
      </c>
      <c r="H27" s="12">
        <v>884.85714285714289</v>
      </c>
      <c r="I27" s="13"/>
    </row>
    <row r="28" spans="1:9" x14ac:dyDescent="0.3">
      <c r="A28" s="13">
        <v>41867</v>
      </c>
      <c r="B28" s="12">
        <v>414.35286109272971</v>
      </c>
      <c r="D28" s="12">
        <v>914.28571428571445</v>
      </c>
      <c r="E28" s="12">
        <v>1347.6510067114093</v>
      </c>
      <c r="F28" s="12">
        <v>1434.328358208955</v>
      </c>
      <c r="G28" s="12">
        <v>1452.8505392912173</v>
      </c>
      <c r="H28" s="12">
        <v>1587</v>
      </c>
      <c r="I28" s="13"/>
    </row>
    <row r="29" spans="1:9" x14ac:dyDescent="0.3">
      <c r="A29" s="13">
        <v>41957</v>
      </c>
      <c r="B29" s="12">
        <v>588.68796503608098</v>
      </c>
      <c r="D29" s="12">
        <v>797.77777777777783</v>
      </c>
      <c r="E29" s="12">
        <v>770.96069868995642</v>
      </c>
      <c r="F29" s="12">
        <v>1475</v>
      </c>
      <c r="G29" s="12">
        <v>3703.4602076124561</v>
      </c>
      <c r="H29" s="12">
        <v>470.76923076923077</v>
      </c>
      <c r="I29" s="13"/>
    </row>
    <row r="30" spans="1:9" x14ac:dyDescent="0.3">
      <c r="A30" s="13">
        <v>42047</v>
      </c>
      <c r="B30" s="12">
        <v>847.09521979880969</v>
      </c>
      <c r="D30" s="12">
        <v>706.38297872340422</v>
      </c>
      <c r="E30" s="12">
        <v>888.4174311926605</v>
      </c>
      <c r="F30" s="12">
        <v>1138</v>
      </c>
      <c r="G30" s="12">
        <v>2898.3508771929824</v>
      </c>
      <c r="H30" s="12">
        <v>373.06666666666666</v>
      </c>
      <c r="I30" s="13"/>
    </row>
    <row r="31" spans="1:9" x14ac:dyDescent="0.3">
      <c r="A31" s="13">
        <v>42137</v>
      </c>
      <c r="B31" s="12">
        <v>422.40660873966891</v>
      </c>
      <c r="C31" s="22">
        <v>2545.8383793303301</v>
      </c>
      <c r="D31" s="12">
        <v>1565.671641791045</v>
      </c>
      <c r="E31" s="12">
        <v>1399.9999999999998</v>
      </c>
      <c r="F31" s="12">
        <v>1157.808564231738</v>
      </c>
      <c r="G31" s="12">
        <v>2067.2597864768686</v>
      </c>
      <c r="H31" s="12">
        <v>2014.2857142857144</v>
      </c>
      <c r="I31" s="13"/>
    </row>
    <row r="32" spans="1:9" x14ac:dyDescent="0.3">
      <c r="A32" s="13">
        <v>42227</v>
      </c>
      <c r="B32" s="12">
        <v>506.44554564528124</v>
      </c>
      <c r="D32" s="12">
        <v>862.19178082191786</v>
      </c>
      <c r="E32" s="12">
        <v>553.39805825242718</v>
      </c>
      <c r="F32" s="23">
        <v>1674.3750000000002</v>
      </c>
      <c r="G32" s="12">
        <v>2410.5555555555552</v>
      </c>
      <c r="H32" s="12">
        <v>436.66666666666669</v>
      </c>
      <c r="I32" s="13"/>
    </row>
    <row r="33" spans="1:33" x14ac:dyDescent="0.3">
      <c r="A33" s="13">
        <v>42317</v>
      </c>
      <c r="B33" s="12">
        <v>688.99445768137468</v>
      </c>
      <c r="D33" s="12">
        <v>1005.8823529411765</v>
      </c>
      <c r="E33" s="12">
        <v>697.05882352941171</v>
      </c>
      <c r="F33" s="12">
        <v>168.18181818181816</v>
      </c>
      <c r="G33" s="12">
        <v>239.39393939393941</v>
      </c>
      <c r="H33" s="12">
        <v>596.29629629629608</v>
      </c>
      <c r="I33" s="13"/>
    </row>
    <row r="34" spans="1:33" x14ac:dyDescent="0.3">
      <c r="A34" s="13">
        <v>42407</v>
      </c>
      <c r="B34" s="12">
        <v>977.39099344826832</v>
      </c>
      <c r="D34" s="12">
        <v>1099.9999999999998</v>
      </c>
      <c r="E34" s="12">
        <v>952.38095238095252</v>
      </c>
      <c r="F34" s="12">
        <v>852.20588235294133</v>
      </c>
      <c r="G34" s="12">
        <v>990.90909090909088</v>
      </c>
      <c r="H34" s="12">
        <v>780</v>
      </c>
      <c r="I34" s="13"/>
    </row>
    <row r="35" spans="1:33" x14ac:dyDescent="0.3">
      <c r="A35" s="13">
        <v>42497</v>
      </c>
      <c r="B35" s="12">
        <v>223.46368715083801</v>
      </c>
      <c r="C35" s="22">
        <v>955.78515583612307</v>
      </c>
      <c r="D35" s="12">
        <v>1630.3033679242146</v>
      </c>
      <c r="F35" s="12">
        <v>1012.1771431051508</v>
      </c>
      <c r="G35" s="12">
        <v>689.21369418889287</v>
      </c>
      <c r="H35" s="12">
        <v>1783.333333333333</v>
      </c>
      <c r="I35" s="13"/>
    </row>
    <row r="36" spans="1:33" x14ac:dyDescent="0.3">
      <c r="A36" s="13">
        <v>42587</v>
      </c>
      <c r="B36" s="12">
        <v>267.85714285714283</v>
      </c>
      <c r="D36" s="12">
        <v>713.04970882048281</v>
      </c>
      <c r="F36" s="12">
        <v>1428.0607562950163</v>
      </c>
      <c r="G36" s="12">
        <v>1131.110404090595</v>
      </c>
      <c r="H36" s="12">
        <v>677.39999999999986</v>
      </c>
      <c r="I36" s="13"/>
    </row>
    <row r="37" spans="1:33" x14ac:dyDescent="0.3">
      <c r="A37" s="13">
        <v>42677</v>
      </c>
      <c r="B37" s="12">
        <v>1012.6582278481012</v>
      </c>
      <c r="D37" s="12">
        <v>1177.1315306254928</v>
      </c>
      <c r="F37" s="12">
        <v>747.6363928278513</v>
      </c>
      <c r="G37" s="12">
        <v>1126.6631921025203</v>
      </c>
      <c r="H37" s="12">
        <v>690.65000000000009</v>
      </c>
      <c r="I37" s="13"/>
    </row>
    <row r="38" spans="1:33" x14ac:dyDescent="0.3">
      <c r="A38" s="13">
        <v>42767</v>
      </c>
      <c r="B38" s="12">
        <v>605.38116591928247</v>
      </c>
      <c r="D38" s="12">
        <v>1524.9714526113344</v>
      </c>
      <c r="F38" s="12">
        <v>1877.8629416300059</v>
      </c>
      <c r="G38" s="12">
        <v>2336.6184448462927</v>
      </c>
      <c r="H38" s="12">
        <v>2419.7142857142853</v>
      </c>
      <c r="I38" s="13"/>
    </row>
    <row r="39" spans="1:33" x14ac:dyDescent="0.3">
      <c r="A39" s="13">
        <v>42856</v>
      </c>
      <c r="B39" s="12">
        <v>518.86792452830196</v>
      </c>
      <c r="C39" s="12">
        <v>2354</v>
      </c>
      <c r="D39" s="12">
        <v>848.40476190000004</v>
      </c>
      <c r="F39" s="12">
        <v>1013.796053</v>
      </c>
      <c r="G39" s="12">
        <v>2008.802326</v>
      </c>
      <c r="H39" s="12">
        <v>431.4666666666667</v>
      </c>
      <c r="I39" s="13"/>
    </row>
    <row r="40" spans="1:33" x14ac:dyDescent="0.3">
      <c r="A40" s="13">
        <v>42948</v>
      </c>
      <c r="B40" s="12">
        <v>357.14285714285717</v>
      </c>
      <c r="D40" s="12">
        <v>708.25</v>
      </c>
      <c r="F40" s="12">
        <v>1046.9589040000001</v>
      </c>
      <c r="G40" s="12">
        <v>745.84090909999998</v>
      </c>
      <c r="H40" s="12">
        <v>544.14285714285722</v>
      </c>
      <c r="I40" s="13"/>
    </row>
    <row r="41" spans="1:33" x14ac:dyDescent="0.3">
      <c r="A41" s="13">
        <v>43040</v>
      </c>
      <c r="B41" s="12">
        <v>963.85542168674692</v>
      </c>
      <c r="D41" s="12">
        <v>1411.538462</v>
      </c>
      <c r="F41" s="12">
        <v>803.79746839999996</v>
      </c>
      <c r="G41" s="12">
        <v>1143.6619720000001</v>
      </c>
      <c r="H41" s="12">
        <v>551.11111111111097</v>
      </c>
      <c r="I41" s="13"/>
    </row>
    <row r="42" spans="1:33" x14ac:dyDescent="0.3">
      <c r="A42" s="13">
        <v>43132</v>
      </c>
      <c r="B42" s="12">
        <v>1250</v>
      </c>
      <c r="D42" s="12">
        <v>556</v>
      </c>
      <c r="F42" s="12">
        <v>668.06451609999999</v>
      </c>
      <c r="G42" s="12">
        <v>1881.2977099236637</v>
      </c>
      <c r="H42" s="12">
        <v>757.27272727272725</v>
      </c>
      <c r="I42" s="13"/>
    </row>
    <row r="43" spans="1:33" x14ac:dyDescent="0.3">
      <c r="A43" s="13">
        <v>43221</v>
      </c>
      <c r="B43" s="23">
        <f>30/0.113</f>
        <v>265.48672566371681</v>
      </c>
      <c r="C43" s="12">
        <v>320</v>
      </c>
      <c r="D43" s="12">
        <v>790.67112178438481</v>
      </c>
      <c r="F43" s="12">
        <v>1582.5951766673609</v>
      </c>
      <c r="G43" s="12">
        <v>1235.9320939982288</v>
      </c>
      <c r="H43" s="12">
        <v>691.36363636363626</v>
      </c>
      <c r="I43" s="13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</row>
    <row r="44" spans="1:33" x14ac:dyDescent="0.3">
      <c r="A44" s="13">
        <v>43313</v>
      </c>
      <c r="B44" s="12">
        <f>25/0.093</f>
        <v>268.81720430107526</v>
      </c>
      <c r="D44" s="12">
        <v>565.00388933351098</v>
      </c>
      <c r="F44" s="12">
        <v>563.27464578377658</v>
      </c>
      <c r="G44" s="12" t="e">
        <v>#N/A</v>
      </c>
      <c r="H44" s="23">
        <v>396.125</v>
      </c>
      <c r="I44" s="13"/>
    </row>
    <row r="45" spans="1:33" x14ac:dyDescent="0.3">
      <c r="A45" s="13">
        <v>43405</v>
      </c>
      <c r="B45" s="12">
        <f>140/0.305</f>
        <v>459.01639344262298</v>
      </c>
      <c r="D45" s="12">
        <v>1786.1981921730257</v>
      </c>
      <c r="F45" s="12">
        <v>663.70885973963061</v>
      </c>
      <c r="G45" s="12">
        <v>1746.0711563181287</v>
      </c>
      <c r="H45" s="12">
        <v>638.65625</v>
      </c>
      <c r="I45" s="13"/>
    </row>
    <row r="46" spans="1:33" x14ac:dyDescent="0.3">
      <c r="A46" s="13">
        <v>43497</v>
      </c>
      <c r="B46" s="12">
        <f>148/0.17</f>
        <v>870.58823529411757</v>
      </c>
      <c r="D46" s="12">
        <v>1295.0257341346016</v>
      </c>
      <c r="F46" s="12">
        <v>894.74180563364155</v>
      </c>
      <c r="G46" s="12">
        <v>1760.1454038745924</v>
      </c>
      <c r="H46" s="12">
        <v>881.79166666666663</v>
      </c>
      <c r="I46" s="13"/>
    </row>
    <row r="47" spans="1:33" x14ac:dyDescent="0.3">
      <c r="A47" s="13">
        <v>43586</v>
      </c>
      <c r="B47" s="12">
        <v>870.58823529411768</v>
      </c>
      <c r="C47" s="12">
        <v>1065.5577798811009</v>
      </c>
      <c r="D47" s="12">
        <v>713.29618840000001</v>
      </c>
      <c r="F47" s="12">
        <v>676.80211650000001</v>
      </c>
      <c r="G47" s="12">
        <v>1255.052265</v>
      </c>
      <c r="H47" s="12">
        <v>638.46153846153834</v>
      </c>
      <c r="I47" s="13"/>
    </row>
    <row r="48" spans="1:33" x14ac:dyDescent="0.3">
      <c r="A48" s="13">
        <v>43678</v>
      </c>
      <c r="B48" s="12">
        <v>152.38095238095238</v>
      </c>
      <c r="D48" s="12">
        <v>659.95235500000001</v>
      </c>
      <c r="F48" s="12">
        <v>807.62837149999996</v>
      </c>
      <c r="G48" s="12">
        <v>1372.7700910000001</v>
      </c>
      <c r="H48" s="12">
        <v>819.99999999999989</v>
      </c>
      <c r="I48" s="13"/>
    </row>
    <row r="49" spans="1:9" x14ac:dyDescent="0.3">
      <c r="A49" s="13">
        <v>43770</v>
      </c>
      <c r="B49" s="12">
        <v>436.17021276595744</v>
      </c>
      <c r="D49" s="12">
        <v>128.8494398</v>
      </c>
      <c r="F49" s="12">
        <v>1174.797861</v>
      </c>
      <c r="G49" s="12">
        <v>687.23316720000003</v>
      </c>
      <c r="H49" s="12">
        <v>489.99999999999989</v>
      </c>
      <c r="I49" s="13"/>
    </row>
    <row r="50" spans="1:9" x14ac:dyDescent="0.3">
      <c r="A50" s="13">
        <v>43862</v>
      </c>
      <c r="B50" s="12">
        <v>483.02600000000001</v>
      </c>
      <c r="D50" s="12">
        <v>254.74961579999999</v>
      </c>
      <c r="F50" s="12">
        <v>1389.3776760000001</v>
      </c>
      <c r="G50" s="12">
        <v>1200.6315520000001</v>
      </c>
      <c r="H50" s="12">
        <v>741.33333333333326</v>
      </c>
      <c r="I50" s="13"/>
    </row>
    <row r="51" spans="1:9" x14ac:dyDescent="0.3">
      <c r="A51" s="13">
        <v>43952</v>
      </c>
      <c r="B51" s="12">
        <v>237.99299999999999</v>
      </c>
      <c r="C51" s="12">
        <v>245.58173076923077</v>
      </c>
      <c r="D51" s="12">
        <v>709.5</v>
      </c>
      <c r="F51" s="12">
        <v>823</v>
      </c>
      <c r="G51" s="12">
        <v>836.1</v>
      </c>
      <c r="H51" s="12">
        <v>490.76923076923072</v>
      </c>
      <c r="I51" s="13"/>
    </row>
    <row r="52" spans="1:9" x14ac:dyDescent="0.3">
      <c r="A52" s="13">
        <v>44044</v>
      </c>
      <c r="B52" s="12">
        <v>504.75700000000001</v>
      </c>
      <c r="D52" s="12">
        <v>278.10000000000002</v>
      </c>
      <c r="F52" s="12">
        <v>625.79999999999995</v>
      </c>
      <c r="G52" s="12">
        <v>712.3</v>
      </c>
      <c r="H52" s="12">
        <v>506.42857142857144</v>
      </c>
      <c r="I52" s="13"/>
    </row>
    <row r="53" spans="1:9" x14ac:dyDescent="0.3">
      <c r="A53" s="13">
        <v>44136</v>
      </c>
      <c r="B53" s="12">
        <v>524.44899999999996</v>
      </c>
      <c r="D53" s="12">
        <v>603.70000000000005</v>
      </c>
      <c r="F53" s="12">
        <v>705.1</v>
      </c>
      <c r="G53" s="12">
        <v>759.3</v>
      </c>
      <c r="H53" s="12">
        <v>1383</v>
      </c>
      <c r="I53" s="13"/>
    </row>
    <row r="54" spans="1:9" x14ac:dyDescent="0.3">
      <c r="A54" s="13">
        <v>44228</v>
      </c>
      <c r="B54" s="12">
        <v>376.75343001098327</v>
      </c>
      <c r="D54" s="12">
        <v>946.4</v>
      </c>
      <c r="F54" s="12">
        <v>1094.9000000000001</v>
      </c>
      <c r="G54" s="12">
        <v>947.9</v>
      </c>
      <c r="H54" s="12">
        <v>1071.4285714285716</v>
      </c>
      <c r="I54" s="13"/>
    </row>
    <row r="55" spans="1:9" x14ac:dyDescent="0.3">
      <c r="A55" s="13">
        <v>44317</v>
      </c>
      <c r="B55" s="12">
        <v>360.37337387770538</v>
      </c>
      <c r="C55" s="12">
        <v>1481.46</v>
      </c>
      <c r="D55" s="12">
        <v>589.24949290060863</v>
      </c>
      <c r="F55" s="12">
        <v>1532.2480620155038</v>
      </c>
      <c r="G55" s="12">
        <v>1234.0689655172412</v>
      </c>
      <c r="H55" s="12">
        <v>1693.5714285714287</v>
      </c>
      <c r="I55" s="13"/>
    </row>
    <row r="56" spans="1:9" x14ac:dyDescent="0.3">
      <c r="A56" s="13">
        <v>44409</v>
      </c>
      <c r="B56" s="12">
        <v>163.57142857142856</v>
      </c>
      <c r="D56" s="12">
        <v>794.6</v>
      </c>
      <c r="F56" s="12">
        <v>1275.750300120048</v>
      </c>
      <c r="G56" s="12">
        <v>1245.2651515151515</v>
      </c>
      <c r="H56" s="12">
        <v>640.00000000000011</v>
      </c>
      <c r="I56" s="13"/>
    </row>
    <row r="57" spans="1:9" x14ac:dyDescent="0.3">
      <c r="A57" s="13">
        <v>44501</v>
      </c>
      <c r="B57" s="12">
        <v>605.56818181818176</v>
      </c>
      <c r="D57" s="12">
        <v>642.51207729468604</v>
      </c>
      <c r="F57" s="12">
        <v>1024.285714285714</v>
      </c>
      <c r="G57" s="12">
        <v>1639.7515527950311</v>
      </c>
      <c r="H57" s="12">
        <v>1564.7058823529412</v>
      </c>
      <c r="I57" s="13"/>
    </row>
    <row r="58" spans="1:9" x14ac:dyDescent="0.3">
      <c r="A58" s="13">
        <v>44593</v>
      </c>
      <c r="B58" s="12">
        <v>333.33333333333331</v>
      </c>
      <c r="D58" s="12">
        <v>600.60975609756088</v>
      </c>
      <c r="F58" s="12">
        <v>1099.3690851735014</v>
      </c>
      <c r="G58" s="12">
        <v>1736.1319340329837</v>
      </c>
      <c r="H58" s="12">
        <v>1755.8888888888889</v>
      </c>
      <c r="I58" s="13"/>
    </row>
    <row r="59" spans="1:9" x14ac:dyDescent="0.3">
      <c r="A59" s="13">
        <v>44682</v>
      </c>
      <c r="B59" s="12">
        <v>307.01481522726732</v>
      </c>
      <c r="C59" s="12">
        <v>144.78399999999999</v>
      </c>
      <c r="D59" s="12">
        <v>2971.4285714285711</v>
      </c>
      <c r="F59" s="12">
        <v>1213.793103448276</v>
      </c>
      <c r="G59" s="12">
        <v>2139.4736842105262</v>
      </c>
      <c r="H59" s="12">
        <v>1101</v>
      </c>
      <c r="I59" s="13"/>
    </row>
    <row r="60" spans="1:9" x14ac:dyDescent="0.3">
      <c r="A60" s="13">
        <v>44774</v>
      </c>
      <c r="B60" s="12">
        <v>371.10566075725302</v>
      </c>
      <c r="D60" s="12">
        <v>2727.7777777777774</v>
      </c>
      <c r="F60" s="12">
        <v>1455.3191489361702</v>
      </c>
      <c r="G60" s="12">
        <v>1631.372549019608</v>
      </c>
      <c r="H60" s="12">
        <v>1625</v>
      </c>
      <c r="I60" s="13"/>
    </row>
    <row r="61" spans="1:9" x14ac:dyDescent="0.3">
      <c r="A61" s="13">
        <v>44866</v>
      </c>
      <c r="B61" s="12">
        <v>316.0287840951467</v>
      </c>
      <c r="D61" s="12">
        <v>395.2941176470589</v>
      </c>
      <c r="F61" s="12">
        <v>1187.478329393223</v>
      </c>
      <c r="G61" s="12">
        <v>897.15966386554601</v>
      </c>
      <c r="H61" s="12">
        <v>528.5</v>
      </c>
      <c r="I61" s="13"/>
    </row>
    <row r="62" spans="1:9" x14ac:dyDescent="0.3">
      <c r="A62" s="13">
        <v>44958</v>
      </c>
      <c r="B62" s="12">
        <v>128.83312681459836</v>
      </c>
      <c r="D62" s="12">
        <v>2385.1851851851852</v>
      </c>
      <c r="F62" s="12">
        <v>2032.7586206896553</v>
      </c>
      <c r="G62" s="12">
        <v>1430.1886792452831</v>
      </c>
      <c r="H62" s="12">
        <v>438.88888888888886</v>
      </c>
      <c r="I62" s="13"/>
    </row>
    <row r="63" spans="1:9" x14ac:dyDescent="0.3">
      <c r="A63" s="13">
        <v>45047</v>
      </c>
      <c r="B63" s="12">
        <v>187.4112588442581</v>
      </c>
      <c r="C63" s="12">
        <v>553.15450783209531</v>
      </c>
      <c r="D63" s="12">
        <v>2143.75</v>
      </c>
      <c r="F63" s="12">
        <v>1043.6893203883492</v>
      </c>
      <c r="G63" s="12">
        <v>558.252427184466</v>
      </c>
      <c r="H63" s="12">
        <v>252.9411764705882</v>
      </c>
      <c r="I63" s="13"/>
    </row>
    <row r="64" spans="1:9" x14ac:dyDescent="0.3">
      <c r="A64" s="13">
        <v>45139</v>
      </c>
      <c r="B64" s="12">
        <v>56.403533922269688</v>
      </c>
      <c r="D64" s="12">
        <v>2853.8461538461538</v>
      </c>
      <c r="F64" s="12">
        <v>936.61971830985919</v>
      </c>
      <c r="G64" s="12">
        <v>872.58064516129036</v>
      </c>
      <c r="H64" s="12">
        <v>381.48148148148141</v>
      </c>
      <c r="I64" s="13"/>
    </row>
    <row r="65" spans="1:9" x14ac:dyDescent="0.3">
      <c r="A65" s="13">
        <v>45231</v>
      </c>
      <c r="B65" s="12">
        <v>126.89214540286824</v>
      </c>
      <c r="D65" s="12">
        <v>1588.8888888888887</v>
      </c>
      <c r="F65" s="12">
        <v>408.33333333333331</v>
      </c>
      <c r="G65" s="12">
        <v>1004.0816326530612</v>
      </c>
      <c r="H65" s="12">
        <v>926.66666666666674</v>
      </c>
      <c r="I65" s="13"/>
    </row>
    <row r="66" spans="1:9" x14ac:dyDescent="0.3">
      <c r="A66" s="13">
        <v>45292</v>
      </c>
      <c r="B66" s="12">
        <v>196</v>
      </c>
      <c r="D66" s="12">
        <v>998</v>
      </c>
      <c r="F66" s="12">
        <v>729</v>
      </c>
      <c r="G66" s="12">
        <v>634</v>
      </c>
      <c r="H66" s="17">
        <v>401</v>
      </c>
      <c r="I66" s="13"/>
    </row>
    <row r="67" spans="1:9" x14ac:dyDescent="0.3">
      <c r="A67" s="13">
        <v>45352</v>
      </c>
      <c r="B67" s="12">
        <v>64.411214953271028</v>
      </c>
      <c r="I67" s="13"/>
    </row>
    <row r="68" spans="1:9" x14ac:dyDescent="0.3">
      <c r="A68" s="13">
        <v>45413</v>
      </c>
      <c r="B68" s="12">
        <v>84.274193548387103</v>
      </c>
      <c r="C68" s="12">
        <v>1265.6569999999999</v>
      </c>
      <c r="D68" s="12">
        <v>901</v>
      </c>
      <c r="F68" s="12">
        <v>1252</v>
      </c>
      <c r="G68" s="12">
        <v>847</v>
      </c>
      <c r="H68" s="17">
        <v>203</v>
      </c>
      <c r="I68" s="13"/>
    </row>
    <row r="69" spans="1:9" x14ac:dyDescent="0.3">
      <c r="A69" s="13">
        <v>45505</v>
      </c>
      <c r="B69" s="12">
        <v>240.45248868778279</v>
      </c>
      <c r="D69" s="12">
        <v>495</v>
      </c>
      <c r="F69" s="12">
        <v>539</v>
      </c>
      <c r="G69" s="12">
        <v>833</v>
      </c>
      <c r="H69" s="17">
        <v>185</v>
      </c>
    </row>
    <row r="70" spans="1:9" x14ac:dyDescent="0.3">
      <c r="A70" s="13">
        <v>45597</v>
      </c>
      <c r="B70" s="12">
        <v>207.76152980877387</v>
      </c>
      <c r="D70" s="12">
        <v>498</v>
      </c>
      <c r="F70" s="12">
        <v>517</v>
      </c>
      <c r="G70" s="12">
        <v>714</v>
      </c>
      <c r="H70" s="17">
        <v>345</v>
      </c>
    </row>
    <row r="71" spans="1:9" x14ac:dyDescent="0.3">
      <c r="C71" s="19"/>
      <c r="D71" s="19"/>
      <c r="E71" s="19"/>
      <c r="F71" s="19"/>
    </row>
    <row r="72" spans="1:9" x14ac:dyDescent="0.3">
      <c r="C72" s="23"/>
    </row>
  </sheetData>
  <sortState xmlns:xlrd2="http://schemas.microsoft.com/office/spreadsheetml/2017/richdata2" ref="A2:AH43">
    <sortCondition ref="A1"/>
  </sortState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E83"/>
  <sheetViews>
    <sheetView zoomScale="90" zoomScaleNormal="90" zoomScalePageLayoutView="9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1" sqref="B1"/>
    </sheetView>
  </sheetViews>
  <sheetFormatPr defaultColWidth="8.77734375" defaultRowHeight="15.05" x14ac:dyDescent="0.3"/>
  <cols>
    <col min="1" max="1" width="8.77734375" style="16"/>
    <col min="2" max="2" width="16.109375" style="12" bestFit="1" customWidth="1"/>
    <col min="3" max="3" width="16" style="12" bestFit="1" customWidth="1"/>
    <col min="4" max="4" width="13.44140625" style="12" bestFit="1" customWidth="1"/>
    <col min="5" max="5" width="13.109375" style="12" bestFit="1" customWidth="1"/>
    <col min="6" max="10" width="8.77734375" style="16"/>
    <col min="11" max="11" width="16.77734375" style="16" customWidth="1"/>
    <col min="12" max="13" width="8.77734375" style="16"/>
    <col min="14" max="14" width="14.44140625" style="16" customWidth="1"/>
    <col min="15" max="16384" width="8.77734375" style="16"/>
  </cols>
  <sheetData>
    <row r="1" spans="1:6" x14ac:dyDescent="0.3">
      <c r="A1" s="16" t="s">
        <v>15</v>
      </c>
      <c r="B1" s="12" t="s">
        <v>2</v>
      </c>
      <c r="C1" s="12" t="s">
        <v>3</v>
      </c>
      <c r="D1" s="12" t="s">
        <v>5</v>
      </c>
      <c r="E1" s="12" t="s">
        <v>4</v>
      </c>
      <c r="F1" s="16" t="s">
        <v>19</v>
      </c>
    </row>
    <row r="2" spans="1:6" x14ac:dyDescent="0.3">
      <c r="A2" s="13">
        <v>39527</v>
      </c>
      <c r="B2" s="12">
        <v>23.7</v>
      </c>
      <c r="E2" s="12">
        <v>72</v>
      </c>
      <c r="F2" s="12">
        <v>12.530000000000001</v>
      </c>
    </row>
    <row r="3" spans="1:6" x14ac:dyDescent="0.3">
      <c r="A3" s="13">
        <v>39617</v>
      </c>
      <c r="B3" s="12">
        <v>7.2940000000000005</v>
      </c>
      <c r="E3" s="12">
        <v>35.14</v>
      </c>
      <c r="F3" s="12">
        <v>5.7020920707321476</v>
      </c>
    </row>
    <row r="4" spans="1:6" x14ac:dyDescent="0.3">
      <c r="A4" s="13">
        <v>39707</v>
      </c>
      <c r="B4" s="12">
        <v>37.415999999999997</v>
      </c>
      <c r="E4" s="12">
        <v>64.152999999999992</v>
      </c>
      <c r="F4" s="12">
        <v>16.274000000000001</v>
      </c>
    </row>
    <row r="5" spans="1:6" x14ac:dyDescent="0.3">
      <c r="A5" s="13">
        <v>39797</v>
      </c>
      <c r="B5" s="12">
        <v>11.16</v>
      </c>
      <c r="E5" s="12">
        <v>53.252000000000002</v>
      </c>
      <c r="F5" s="12">
        <v>4.3502074999999998</v>
      </c>
    </row>
    <row r="6" spans="1:6" x14ac:dyDescent="0.3">
      <c r="A6" s="13">
        <v>39887</v>
      </c>
      <c r="B6" s="12">
        <v>18.779999999999998</v>
      </c>
      <c r="E6" s="12">
        <v>49.22</v>
      </c>
      <c r="F6" s="12">
        <v>7.38</v>
      </c>
    </row>
    <row r="7" spans="1:6" x14ac:dyDescent="0.3">
      <c r="A7" s="13">
        <v>39977</v>
      </c>
      <c r="B7" s="12">
        <v>12.19</v>
      </c>
      <c r="E7" s="12">
        <v>63.7</v>
      </c>
      <c r="F7" s="12">
        <v>3.93</v>
      </c>
    </row>
    <row r="8" spans="1:6" x14ac:dyDescent="0.3">
      <c r="A8" s="13">
        <v>40067</v>
      </c>
      <c r="B8" s="12">
        <v>35.379999999999995</v>
      </c>
      <c r="E8" s="12">
        <v>73.2</v>
      </c>
      <c r="F8" s="12">
        <v>6.21</v>
      </c>
    </row>
    <row r="9" spans="1:6" x14ac:dyDescent="0.3">
      <c r="A9" s="13">
        <v>40157</v>
      </c>
      <c r="B9" s="12">
        <v>23.94</v>
      </c>
      <c r="E9" s="12">
        <v>95.91</v>
      </c>
      <c r="F9" s="12">
        <v>7.0039999999999996</v>
      </c>
    </row>
    <row r="10" spans="1:6" x14ac:dyDescent="0.3">
      <c r="A10" s="13">
        <v>40247</v>
      </c>
      <c r="B10" s="12">
        <v>85.1</v>
      </c>
      <c r="E10" s="12">
        <v>207.5</v>
      </c>
      <c r="F10" s="12">
        <v>9.23</v>
      </c>
    </row>
    <row r="11" spans="1:6" x14ac:dyDescent="0.3">
      <c r="A11" s="13">
        <v>40337</v>
      </c>
      <c r="B11" s="12">
        <v>47.099999999999994</v>
      </c>
      <c r="E11" s="12">
        <v>108</v>
      </c>
      <c r="F11" s="12">
        <v>31.32</v>
      </c>
    </row>
    <row r="12" spans="1:6" x14ac:dyDescent="0.3">
      <c r="A12" s="13">
        <v>40427</v>
      </c>
      <c r="B12" s="12">
        <v>50.11</v>
      </c>
      <c r="E12" s="12">
        <v>137.1</v>
      </c>
      <c r="F12" s="12">
        <v>22.3</v>
      </c>
    </row>
    <row r="13" spans="1:6" x14ac:dyDescent="0.3">
      <c r="A13" s="13">
        <v>40548</v>
      </c>
      <c r="B13" s="12">
        <v>33.1</v>
      </c>
      <c r="E13" s="12">
        <v>58</v>
      </c>
      <c r="F13" s="12">
        <v>32.300000000000004</v>
      </c>
    </row>
    <row r="14" spans="1:6" x14ac:dyDescent="0.3">
      <c r="A14" s="13">
        <v>40668</v>
      </c>
      <c r="B14" s="12">
        <v>18.87</v>
      </c>
      <c r="E14" s="12">
        <v>69.81</v>
      </c>
      <c r="F14" s="12">
        <v>7.35</v>
      </c>
    </row>
    <row r="15" spans="1:6" x14ac:dyDescent="0.3">
      <c r="A15" s="13">
        <v>40727</v>
      </c>
      <c r="B15" s="12">
        <v>20.82</v>
      </c>
      <c r="E15" s="12">
        <v>20.87</v>
      </c>
      <c r="F15" s="12">
        <v>9.7499999999999982</v>
      </c>
    </row>
    <row r="16" spans="1:6" x14ac:dyDescent="0.3">
      <c r="A16" s="13">
        <v>40877</v>
      </c>
      <c r="B16" s="12">
        <v>18.27</v>
      </c>
      <c r="E16" s="12">
        <v>38.229999999999997</v>
      </c>
      <c r="F16" s="12">
        <v>8.7829999999999995</v>
      </c>
    </row>
    <row r="17" spans="1:6" x14ac:dyDescent="0.3">
      <c r="A17" s="13">
        <v>40967</v>
      </c>
      <c r="B17" s="12">
        <v>64.540000000000006</v>
      </c>
      <c r="E17" s="12">
        <v>43.5</v>
      </c>
      <c r="F17" s="12">
        <v>12.95</v>
      </c>
    </row>
    <row r="18" spans="1:6" x14ac:dyDescent="0.3">
      <c r="A18" s="13">
        <v>41057</v>
      </c>
      <c r="B18" s="12">
        <v>65.127142857142871</v>
      </c>
      <c r="E18" s="12">
        <v>65.05</v>
      </c>
      <c r="F18" s="12">
        <v>7.5171428571428578</v>
      </c>
    </row>
    <row r="19" spans="1:6" x14ac:dyDescent="0.3">
      <c r="A19" s="13">
        <v>41116</v>
      </c>
      <c r="B19" s="12">
        <v>23.622857142857143</v>
      </c>
      <c r="E19" s="12">
        <v>41.317142857142869</v>
      </c>
      <c r="F19" s="12">
        <v>8.2914285714285718</v>
      </c>
    </row>
    <row r="20" spans="1:6" x14ac:dyDescent="0.3">
      <c r="A20" s="13">
        <v>41206</v>
      </c>
      <c r="B20" s="12">
        <v>17.130000000000003</v>
      </c>
      <c r="E20" s="12">
        <v>33.010000000000005</v>
      </c>
      <c r="F20" s="12">
        <v>3.7200000000000006</v>
      </c>
    </row>
    <row r="21" spans="1:6" x14ac:dyDescent="0.3">
      <c r="A21" s="13">
        <v>41296</v>
      </c>
      <c r="B21" s="12">
        <v>14.75</v>
      </c>
      <c r="E21" s="12">
        <v>35.97</v>
      </c>
      <c r="F21" s="12">
        <v>5.24</v>
      </c>
    </row>
    <row r="22" spans="1:6" x14ac:dyDescent="0.3">
      <c r="A22" s="13">
        <v>41417</v>
      </c>
      <c r="B22" s="12">
        <v>52.486001956851275</v>
      </c>
      <c r="C22" s="12">
        <v>21.650000000000002</v>
      </c>
      <c r="D22" s="12">
        <v>34.520000000000003</v>
      </c>
      <c r="E22" s="12">
        <v>135.50000000000003</v>
      </c>
      <c r="F22" s="12">
        <v>25.900000000000002</v>
      </c>
    </row>
    <row r="23" spans="1:6" x14ac:dyDescent="0.3">
      <c r="A23" s="13">
        <v>41507</v>
      </c>
      <c r="B23" s="12">
        <v>19.36</v>
      </c>
      <c r="C23" s="12">
        <v>10.96</v>
      </c>
      <c r="D23" s="12">
        <v>26.97</v>
      </c>
      <c r="F23" s="12">
        <v>5.5399999999999991</v>
      </c>
    </row>
    <row r="24" spans="1:6" x14ac:dyDescent="0.3">
      <c r="A24" s="13">
        <v>41597</v>
      </c>
      <c r="B24" s="12">
        <v>35.68</v>
      </c>
      <c r="D24" s="12">
        <v>77.209999999999994</v>
      </c>
      <c r="E24" s="12">
        <v>62.28</v>
      </c>
      <c r="F24" s="12">
        <v>3.8400000000000003</v>
      </c>
    </row>
    <row r="25" spans="1:6" x14ac:dyDescent="0.3">
      <c r="A25" s="13">
        <v>41687</v>
      </c>
      <c r="B25" s="12">
        <v>46.890000000000008</v>
      </c>
      <c r="C25" s="12">
        <v>36.950000000000003</v>
      </c>
      <c r="D25" s="12">
        <v>85.820000000000007</v>
      </c>
      <c r="E25" s="12">
        <v>71.999999999999986</v>
      </c>
      <c r="F25" s="12">
        <v>16.86</v>
      </c>
    </row>
    <row r="26" spans="1:6" x14ac:dyDescent="0.3">
      <c r="A26" s="13">
        <v>41777</v>
      </c>
      <c r="B26" s="12">
        <v>14.8</v>
      </c>
      <c r="C26" s="12">
        <v>16.5</v>
      </c>
      <c r="D26" s="12">
        <v>87.2</v>
      </c>
      <c r="E26" s="12">
        <v>84.4</v>
      </c>
      <c r="F26" s="12">
        <v>6.194</v>
      </c>
    </row>
    <row r="27" spans="1:6" x14ac:dyDescent="0.3">
      <c r="A27" s="13">
        <v>41867</v>
      </c>
      <c r="B27" s="12">
        <v>25.6</v>
      </c>
      <c r="C27" s="12">
        <v>40.159999999999997</v>
      </c>
      <c r="D27" s="12">
        <v>96.1</v>
      </c>
      <c r="E27" s="12">
        <v>94.29</v>
      </c>
      <c r="F27" s="12">
        <v>15.87</v>
      </c>
    </row>
    <row r="28" spans="1:6" x14ac:dyDescent="0.3">
      <c r="A28" s="13">
        <v>41957</v>
      </c>
      <c r="B28" s="12">
        <v>35.9</v>
      </c>
      <c r="C28" s="12">
        <v>35.31</v>
      </c>
      <c r="D28" s="12">
        <v>76.7</v>
      </c>
      <c r="E28" s="12">
        <v>107.02999999999999</v>
      </c>
      <c r="F28" s="12">
        <v>6.12</v>
      </c>
    </row>
    <row r="29" spans="1:6" x14ac:dyDescent="0.3">
      <c r="A29" s="13">
        <v>42047</v>
      </c>
      <c r="B29" s="12">
        <v>33.200000000000003</v>
      </c>
      <c r="C29" s="12">
        <v>38.734999999999999</v>
      </c>
      <c r="D29" s="12">
        <v>56.9</v>
      </c>
      <c r="E29" s="12">
        <v>82.602999999999994</v>
      </c>
      <c r="F29" s="12">
        <v>5.5959999999999992</v>
      </c>
    </row>
    <row r="30" spans="1:6" x14ac:dyDescent="0.3">
      <c r="A30" s="13">
        <v>42137</v>
      </c>
      <c r="B30" s="12">
        <v>52.45</v>
      </c>
      <c r="C30" s="12">
        <v>45.36</v>
      </c>
      <c r="D30" s="12">
        <v>91.929999999999993</v>
      </c>
      <c r="E30" s="12">
        <v>116.18</v>
      </c>
      <c r="F30" s="12">
        <v>14.1</v>
      </c>
    </row>
    <row r="31" spans="1:6" x14ac:dyDescent="0.3">
      <c r="A31" s="13">
        <v>42227</v>
      </c>
      <c r="B31" s="12">
        <v>31.47</v>
      </c>
      <c r="C31" s="12">
        <v>22.8</v>
      </c>
      <c r="D31" s="12">
        <v>80.37</v>
      </c>
      <c r="E31" s="12">
        <v>86.78</v>
      </c>
      <c r="F31" s="12">
        <v>5.24</v>
      </c>
    </row>
    <row r="32" spans="1:6" x14ac:dyDescent="0.3">
      <c r="A32" s="13">
        <v>42317</v>
      </c>
      <c r="B32" s="12">
        <v>34.199999999999996</v>
      </c>
      <c r="C32" s="12">
        <v>23.7</v>
      </c>
      <c r="D32" s="12">
        <v>11.1</v>
      </c>
      <c r="E32" s="12">
        <v>15.8</v>
      </c>
      <c r="F32" s="12">
        <v>16.100000000000001</v>
      </c>
    </row>
    <row r="33" spans="1:31" x14ac:dyDescent="0.3">
      <c r="A33" s="13">
        <v>42407</v>
      </c>
      <c r="B33" s="12">
        <v>12.1</v>
      </c>
      <c r="C33" s="12">
        <v>20.000000000000004</v>
      </c>
      <c r="D33" s="12">
        <v>57.95</v>
      </c>
      <c r="E33" s="12">
        <v>54.5</v>
      </c>
      <c r="F33" s="12">
        <v>19.500000000000004</v>
      </c>
    </row>
    <row r="34" spans="1:31" x14ac:dyDescent="0.3">
      <c r="A34" s="13">
        <v>42497</v>
      </c>
      <c r="B34" s="12">
        <v>37.29999999999999</v>
      </c>
      <c r="D34" s="12">
        <v>84.124000000000009</v>
      </c>
      <c r="E34" s="12">
        <v>47.979000000000006</v>
      </c>
      <c r="F34" s="12">
        <v>16.05</v>
      </c>
    </row>
    <row r="35" spans="1:31" x14ac:dyDescent="0.3">
      <c r="A35" s="13">
        <v>42587</v>
      </c>
      <c r="B35" s="12">
        <v>26.681000000000004</v>
      </c>
      <c r="D35" s="12">
        <v>75.382999999999996</v>
      </c>
      <c r="E35" s="12">
        <v>56.808</v>
      </c>
      <c r="F35" s="12">
        <v>6.774</v>
      </c>
    </row>
    <row r="36" spans="1:31" x14ac:dyDescent="0.3">
      <c r="A36" s="13">
        <v>42677</v>
      </c>
      <c r="B36" s="12">
        <v>43.686999999999998</v>
      </c>
      <c r="D36" s="12">
        <v>56.992999999999995</v>
      </c>
      <c r="E36" s="12">
        <v>73.499000000000009</v>
      </c>
      <c r="F36" s="12">
        <v>13.812999999999999</v>
      </c>
    </row>
    <row r="37" spans="1:31" x14ac:dyDescent="0.3">
      <c r="A37" s="13">
        <v>42767</v>
      </c>
      <c r="B37" s="12">
        <v>25.373999999999995</v>
      </c>
      <c r="D37" s="12">
        <v>82.81</v>
      </c>
      <c r="E37" s="12">
        <v>129.215</v>
      </c>
      <c r="F37" s="12">
        <v>16.938000000000002</v>
      </c>
    </row>
    <row r="38" spans="1:31" x14ac:dyDescent="0.3">
      <c r="A38" s="13">
        <v>42856</v>
      </c>
      <c r="B38" s="12">
        <v>35.633000000000003</v>
      </c>
      <c r="D38" s="12">
        <v>77.048500000000004</v>
      </c>
      <c r="E38" s="12">
        <v>86.378500000000003</v>
      </c>
      <c r="F38" s="12">
        <v>6.4720000000000004</v>
      </c>
    </row>
    <row r="39" spans="1:31" x14ac:dyDescent="0.3">
      <c r="A39" s="13">
        <v>42948</v>
      </c>
      <c r="B39" s="12">
        <v>25.497</v>
      </c>
      <c r="D39" s="12">
        <v>76.427999999999997</v>
      </c>
      <c r="E39" s="12">
        <v>49.225499999999997</v>
      </c>
      <c r="F39" s="12">
        <v>3.8090000000000002</v>
      </c>
    </row>
    <row r="40" spans="1:31" x14ac:dyDescent="0.3">
      <c r="A40" s="13">
        <v>43040</v>
      </c>
      <c r="B40" s="12">
        <v>73.400000000000006</v>
      </c>
      <c r="D40" s="12">
        <v>63.5</v>
      </c>
      <c r="E40" s="12">
        <v>81.2</v>
      </c>
      <c r="F40" s="12">
        <v>4.96</v>
      </c>
    </row>
    <row r="41" spans="1:31" x14ac:dyDescent="0.3">
      <c r="A41" s="13">
        <v>43132</v>
      </c>
      <c r="B41" s="12">
        <v>22.24</v>
      </c>
      <c r="D41" s="12">
        <v>41.42</v>
      </c>
      <c r="E41" s="12">
        <v>98.58</v>
      </c>
      <c r="F41" s="12">
        <v>8.33</v>
      </c>
    </row>
    <row r="42" spans="1:31" x14ac:dyDescent="0.3">
      <c r="A42" s="13">
        <v>43221</v>
      </c>
      <c r="B42" s="23">
        <v>15.077499999999999</v>
      </c>
      <c r="D42" s="23">
        <v>114.50200000000001</v>
      </c>
      <c r="E42" s="12">
        <v>55.366500000000002</v>
      </c>
      <c r="F42" s="23">
        <v>15.21</v>
      </c>
      <c r="G42" s="24"/>
    </row>
    <row r="43" spans="1:31" x14ac:dyDescent="0.3">
      <c r="A43" s="13">
        <v>43313</v>
      </c>
      <c r="B43" s="12">
        <v>21.748249999999999</v>
      </c>
      <c r="D43" s="12">
        <v>27.257999999999999</v>
      </c>
      <c r="F43" s="12">
        <v>3.169</v>
      </c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</row>
    <row r="44" spans="1:31" x14ac:dyDescent="0.3">
      <c r="A44" s="13">
        <v>43405</v>
      </c>
      <c r="B44" s="12">
        <v>7.1804999999999994</v>
      </c>
      <c r="D44" s="12">
        <v>45.188499999999998</v>
      </c>
      <c r="E44" s="12">
        <v>71.651499999999999</v>
      </c>
      <c r="F44" s="12">
        <v>10.218499999999997</v>
      </c>
    </row>
    <row r="45" spans="1:31" x14ac:dyDescent="0.3">
      <c r="A45" s="13">
        <v>43497</v>
      </c>
      <c r="B45" s="12">
        <v>11.811999999999999</v>
      </c>
      <c r="D45" s="12">
        <v>72.325000000000003</v>
      </c>
      <c r="E45" s="12">
        <v>130.63049999999998</v>
      </c>
      <c r="F45" s="12">
        <v>10.581500000000002</v>
      </c>
    </row>
    <row r="46" spans="1:31" x14ac:dyDescent="0.3">
      <c r="A46" s="13">
        <v>43586</v>
      </c>
      <c r="B46" s="12">
        <v>18.2</v>
      </c>
      <c r="D46" s="12">
        <v>47.29</v>
      </c>
      <c r="E46" s="12">
        <v>36.020000000000003</v>
      </c>
      <c r="F46" s="12">
        <v>8.3000000000000007</v>
      </c>
    </row>
    <row r="47" spans="1:31" x14ac:dyDescent="0.3">
      <c r="A47" s="13">
        <v>43678</v>
      </c>
      <c r="B47" s="12">
        <v>23.37</v>
      </c>
      <c r="D47" s="12">
        <v>49.47</v>
      </c>
      <c r="E47" s="12">
        <v>75.900000000000006</v>
      </c>
      <c r="F47" s="12">
        <v>10.66</v>
      </c>
    </row>
    <row r="48" spans="1:31" x14ac:dyDescent="0.3">
      <c r="A48" s="13">
        <v>43770</v>
      </c>
      <c r="B48" s="12">
        <v>5.44</v>
      </c>
      <c r="D48" s="12">
        <v>63.75</v>
      </c>
      <c r="E48" s="12">
        <v>48.45</v>
      </c>
      <c r="F48" s="12">
        <v>10.29</v>
      </c>
    </row>
    <row r="49" spans="1:6" x14ac:dyDescent="0.3">
      <c r="A49" s="13">
        <v>43862</v>
      </c>
      <c r="B49" s="12">
        <v>10.71</v>
      </c>
      <c r="D49" s="12">
        <v>69.069999999999993</v>
      </c>
      <c r="E49" s="12">
        <v>50.83</v>
      </c>
      <c r="F49" s="12">
        <v>11.120000000000001</v>
      </c>
    </row>
    <row r="50" spans="1:6" x14ac:dyDescent="0.3">
      <c r="A50" s="13">
        <v>43952</v>
      </c>
      <c r="B50" s="12">
        <v>15.75</v>
      </c>
      <c r="D50" s="12">
        <v>59.5</v>
      </c>
      <c r="E50" s="12">
        <v>61.2</v>
      </c>
      <c r="F50" s="12">
        <v>6.3800000000000008</v>
      </c>
    </row>
    <row r="51" spans="1:6" x14ac:dyDescent="0.3">
      <c r="A51" s="13">
        <v>44044</v>
      </c>
      <c r="B51" s="12">
        <v>8.8699999999999992</v>
      </c>
      <c r="D51" s="12">
        <v>37.799999999999997</v>
      </c>
      <c r="E51" s="12">
        <v>55.2</v>
      </c>
      <c r="F51" s="12">
        <v>7.09</v>
      </c>
    </row>
    <row r="52" spans="1:6" x14ac:dyDescent="0.3">
      <c r="A52" s="13">
        <v>44136</v>
      </c>
      <c r="B52" s="12">
        <v>20.95</v>
      </c>
      <c r="D52" s="12">
        <v>55.7</v>
      </c>
      <c r="E52" s="12">
        <v>61.5</v>
      </c>
      <c r="F52" s="12">
        <v>13.83</v>
      </c>
    </row>
    <row r="53" spans="1:6" x14ac:dyDescent="0.3">
      <c r="A53" s="13">
        <v>44228</v>
      </c>
      <c r="B53" s="12">
        <v>22.62</v>
      </c>
      <c r="D53" s="12">
        <v>72.7</v>
      </c>
      <c r="E53" s="12">
        <v>61.9</v>
      </c>
      <c r="F53" s="12">
        <v>14.999999999999998</v>
      </c>
    </row>
    <row r="54" spans="1:6" x14ac:dyDescent="0.3">
      <c r="A54" s="13">
        <v>44317</v>
      </c>
      <c r="B54" s="12">
        <v>29.05</v>
      </c>
      <c r="D54" s="12">
        <v>98.83</v>
      </c>
      <c r="E54" s="12">
        <v>89.469999999999985</v>
      </c>
      <c r="F54" s="12">
        <v>23.71</v>
      </c>
    </row>
    <row r="55" spans="1:6" x14ac:dyDescent="0.3">
      <c r="A55" s="13">
        <v>44409</v>
      </c>
      <c r="B55" s="12">
        <v>39.730000000000004</v>
      </c>
      <c r="D55" s="12">
        <v>106.27</v>
      </c>
      <c r="E55" s="12">
        <v>65.75</v>
      </c>
      <c r="F55" s="12">
        <v>8.9600000000000009</v>
      </c>
    </row>
    <row r="56" spans="1:6" x14ac:dyDescent="0.3">
      <c r="A56" s="13">
        <v>44501</v>
      </c>
      <c r="B56" s="12">
        <v>26.6</v>
      </c>
      <c r="D56" s="12">
        <v>71.699999999999989</v>
      </c>
      <c r="E56" s="12">
        <v>105.60000000000001</v>
      </c>
      <c r="F56" s="12">
        <v>26.599999999999998</v>
      </c>
    </row>
    <row r="57" spans="1:6" x14ac:dyDescent="0.3">
      <c r="A57" s="13">
        <v>44593</v>
      </c>
      <c r="B57" s="12">
        <v>19.699999999999996</v>
      </c>
      <c r="D57" s="12">
        <v>69.699999999999989</v>
      </c>
      <c r="E57" s="12">
        <v>115.80000000000001</v>
      </c>
      <c r="F57" s="12">
        <v>31.605999999999998</v>
      </c>
    </row>
    <row r="58" spans="1:6" x14ac:dyDescent="0.3">
      <c r="A58" s="13">
        <v>44682</v>
      </c>
      <c r="B58" s="12">
        <v>41.599999999999994</v>
      </c>
      <c r="D58" s="12">
        <v>70.400000000000006</v>
      </c>
      <c r="E58" s="12">
        <v>81.3</v>
      </c>
      <c r="F58" s="12">
        <v>11.009999999999998</v>
      </c>
    </row>
    <row r="59" spans="1:6" x14ac:dyDescent="0.3">
      <c r="A59" s="13">
        <v>44774</v>
      </c>
      <c r="B59" s="12">
        <v>49.1</v>
      </c>
      <c r="D59" s="12">
        <v>68.400000000000006</v>
      </c>
      <c r="E59" s="12">
        <v>83.2</v>
      </c>
      <c r="F59" s="12">
        <v>13</v>
      </c>
    </row>
    <row r="60" spans="1:6" x14ac:dyDescent="0.3">
      <c r="A60" s="13">
        <v>44866</v>
      </c>
      <c r="B60" s="12">
        <v>10.080000000000002</v>
      </c>
      <c r="D60" s="12">
        <v>50.230333333333341</v>
      </c>
      <c r="E60" s="12">
        <v>53.380999999999993</v>
      </c>
      <c r="F60" s="12">
        <v>10.570000000000002</v>
      </c>
    </row>
    <row r="61" spans="1:6" x14ac:dyDescent="0.3">
      <c r="A61" s="13">
        <v>44958</v>
      </c>
      <c r="B61" s="12">
        <v>64.400000000000006</v>
      </c>
      <c r="D61" s="12">
        <v>117.9</v>
      </c>
      <c r="E61" s="12">
        <v>75.8</v>
      </c>
      <c r="F61" s="12">
        <v>7.9</v>
      </c>
    </row>
    <row r="62" spans="1:6" x14ac:dyDescent="0.3">
      <c r="A62" s="13">
        <v>45047</v>
      </c>
      <c r="B62" s="12">
        <v>34.299999999999997</v>
      </c>
      <c r="D62" s="12">
        <v>107.49999999999999</v>
      </c>
      <c r="E62" s="12">
        <v>57.5</v>
      </c>
      <c r="F62" s="12">
        <v>4.3</v>
      </c>
    </row>
    <row r="63" spans="1:6" x14ac:dyDescent="0.3">
      <c r="A63" s="13">
        <v>45139</v>
      </c>
      <c r="B63" s="12">
        <v>37.1</v>
      </c>
      <c r="D63" s="12">
        <v>66.5</v>
      </c>
      <c r="E63" s="12">
        <v>54.1</v>
      </c>
      <c r="F63" s="12">
        <v>10.3</v>
      </c>
    </row>
    <row r="64" spans="1:6" x14ac:dyDescent="0.3">
      <c r="A64" s="13">
        <v>45231</v>
      </c>
      <c r="B64" s="12">
        <v>28.6</v>
      </c>
      <c r="D64" s="12">
        <v>29.400000000000002</v>
      </c>
      <c r="E64" s="12">
        <v>49.2</v>
      </c>
      <c r="F64" s="12">
        <v>13.9</v>
      </c>
    </row>
    <row r="65" spans="1:24" x14ac:dyDescent="0.3">
      <c r="A65" s="13">
        <v>45323</v>
      </c>
      <c r="B65" s="12">
        <v>16</v>
      </c>
      <c r="D65" s="12">
        <v>32</v>
      </c>
      <c r="E65" s="12">
        <v>37</v>
      </c>
      <c r="F65" s="17">
        <v>7.4</v>
      </c>
    </row>
    <row r="66" spans="1:24" x14ac:dyDescent="0.3">
      <c r="A66" s="13">
        <v>45413</v>
      </c>
      <c r="B66" s="12">
        <v>15</v>
      </c>
      <c r="D66" s="12">
        <v>41</v>
      </c>
      <c r="E66" s="12">
        <v>49</v>
      </c>
      <c r="F66" s="17">
        <v>2.7</v>
      </c>
    </row>
    <row r="67" spans="1:24" x14ac:dyDescent="0.3">
      <c r="A67" s="13">
        <v>45505</v>
      </c>
      <c r="B67" s="12">
        <v>10</v>
      </c>
      <c r="D67" s="12">
        <v>26</v>
      </c>
      <c r="E67" s="12">
        <v>38</v>
      </c>
      <c r="F67" s="17">
        <v>2.6</v>
      </c>
    </row>
    <row r="68" spans="1:24" x14ac:dyDescent="0.3">
      <c r="A68" s="13">
        <v>45597</v>
      </c>
      <c r="B68" s="12">
        <v>19</v>
      </c>
      <c r="D68" s="12">
        <v>27</v>
      </c>
      <c r="E68" s="12">
        <v>32</v>
      </c>
      <c r="F68" s="17">
        <v>8.6</v>
      </c>
    </row>
    <row r="69" spans="1:24" x14ac:dyDescent="0.3">
      <c r="L69" s="26"/>
      <c r="W69" s="20"/>
      <c r="X69" s="20"/>
    </row>
    <row r="70" spans="1:24" x14ac:dyDescent="0.3">
      <c r="L70" s="26"/>
      <c r="W70" s="20"/>
      <c r="X70" s="20"/>
    </row>
    <row r="71" spans="1:24" x14ac:dyDescent="0.3">
      <c r="L71" s="26"/>
      <c r="W71" s="20"/>
      <c r="X71" s="20"/>
    </row>
    <row r="72" spans="1:24" x14ac:dyDescent="0.3">
      <c r="W72" s="20"/>
      <c r="X72" s="20"/>
    </row>
    <row r="73" spans="1:24" x14ac:dyDescent="0.3">
      <c r="L73" s="26"/>
    </row>
    <row r="74" spans="1:24" x14ac:dyDescent="0.3">
      <c r="L74" s="26"/>
    </row>
    <row r="78" spans="1:24" x14ac:dyDescent="0.3">
      <c r="L78" s="26"/>
      <c r="W78" s="20"/>
      <c r="X78" s="20"/>
    </row>
    <row r="79" spans="1:24" x14ac:dyDescent="0.3">
      <c r="L79" s="26"/>
      <c r="W79" s="20"/>
      <c r="X79" s="20"/>
    </row>
    <row r="80" spans="1:24" x14ac:dyDescent="0.3">
      <c r="L80" s="26"/>
      <c r="W80" s="20"/>
      <c r="X80" s="20"/>
    </row>
    <row r="81" spans="12:24" x14ac:dyDescent="0.3">
      <c r="W81" s="20"/>
      <c r="X81" s="20"/>
    </row>
    <row r="82" spans="12:24" x14ac:dyDescent="0.3">
      <c r="L82" s="26"/>
    </row>
    <row r="83" spans="12:24" x14ac:dyDescent="0.3">
      <c r="L83" s="2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Hg</vt:lpstr>
      <vt:lpstr>IPA</vt:lpstr>
      <vt:lpstr>PBDElipidi</vt:lpstr>
      <vt:lpstr>PBDE (solo quelli della Diret)</vt:lpstr>
      <vt:lpstr>PCBdl</vt:lpstr>
      <vt:lpstr>PCBlipidi</vt:lpstr>
      <vt:lpstr>DDX lipidi</vt:lpstr>
      <vt:lpstr>DDX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Aldo</dc:creator>
  <cp:lastModifiedBy>LAURA MARZIALI</cp:lastModifiedBy>
  <dcterms:created xsi:type="dcterms:W3CDTF">2017-07-05T07:04:19Z</dcterms:created>
  <dcterms:modified xsi:type="dcterms:W3CDTF">2025-09-01T13:30:13Z</dcterms:modified>
</cp:coreProperties>
</file>